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G20" i="5" l="1"/>
  <c r="AJ13" i="9" l="1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9" i="9"/>
  <c r="AJ31" i="12" l="1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13" i="12"/>
  <c r="AJ9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H201" i="7" l="1"/>
  <c r="AI201" i="7"/>
  <c r="AJ201" i="7"/>
  <c r="AK201" i="7"/>
  <c r="AL201" i="7"/>
  <c r="AM201" i="7"/>
  <c r="AN201" i="7"/>
  <c r="AO201" i="7"/>
  <c r="AP201" i="7"/>
  <c r="AQ201" i="7"/>
  <c r="AH202" i="7"/>
  <c r="AI202" i="7"/>
  <c r="AJ202" i="7"/>
  <c r="AK202" i="7"/>
  <c r="AL202" i="7"/>
  <c r="AM202" i="7"/>
  <c r="AN202" i="7"/>
  <c r="AO202" i="7"/>
  <c r="AP202" i="7"/>
  <c r="AQ20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M204" i="7"/>
  <c r="AN204" i="7"/>
  <c r="AO204" i="7"/>
  <c r="AP204" i="7"/>
  <c r="AQ204" i="7"/>
  <c r="AG202" i="7"/>
  <c r="AG203" i="7"/>
  <c r="AG204" i="7"/>
  <c r="AG200" i="7" s="1"/>
  <c r="AG201" i="7"/>
  <c r="AH197" i="7"/>
  <c r="AI197" i="7"/>
  <c r="AJ197" i="7"/>
  <c r="AK197" i="7"/>
  <c r="AL197" i="7"/>
  <c r="AM197" i="7"/>
  <c r="AN197" i="7"/>
  <c r="AO197" i="7"/>
  <c r="AP197" i="7"/>
  <c r="AQ197" i="7"/>
  <c r="AH198" i="7"/>
  <c r="AI198" i="7"/>
  <c r="AJ198" i="7"/>
  <c r="AK198" i="7"/>
  <c r="AL198" i="7"/>
  <c r="AM198" i="7"/>
  <c r="AN198" i="7"/>
  <c r="AO198" i="7"/>
  <c r="AP198" i="7"/>
  <c r="AQ198" i="7"/>
  <c r="AH199" i="7"/>
  <c r="AF199" i="7" s="1"/>
  <c r="AI199" i="7"/>
  <c r="AJ199" i="7"/>
  <c r="AK199" i="7"/>
  <c r="AL199" i="7"/>
  <c r="AM199" i="7"/>
  <c r="AN199" i="7"/>
  <c r="AO199" i="7"/>
  <c r="AP199" i="7"/>
  <c r="AQ199" i="7"/>
  <c r="AG198" i="7"/>
  <c r="AG199" i="7"/>
  <c r="AG197" i="7"/>
  <c r="AF197" i="7" s="1"/>
  <c r="AH189" i="7"/>
  <c r="AI189" i="7"/>
  <c r="AJ189" i="7"/>
  <c r="AK189" i="7"/>
  <c r="AL189" i="7"/>
  <c r="AM189" i="7"/>
  <c r="AN189" i="7"/>
  <c r="AO189" i="7"/>
  <c r="AP189" i="7"/>
  <c r="AQ189" i="7"/>
  <c r="AH190" i="7"/>
  <c r="AI190" i="7"/>
  <c r="AJ190" i="7"/>
  <c r="AK190" i="7"/>
  <c r="AL190" i="7"/>
  <c r="AM190" i="7"/>
  <c r="AN190" i="7"/>
  <c r="AO190" i="7"/>
  <c r="AP190" i="7"/>
  <c r="AQ190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G190" i="7"/>
  <c r="AG191" i="7"/>
  <c r="AG192" i="7"/>
  <c r="AF192" i="7" s="1"/>
  <c r="AG189" i="7"/>
  <c r="AF201" i="7"/>
  <c r="AG196" i="7"/>
  <c r="AG182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F99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F100" i="7" s="1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F92" i="7" s="1"/>
  <c r="AI92" i="7"/>
  <c r="AJ92" i="7"/>
  <c r="AK92" i="7"/>
  <c r="AL92" i="7"/>
  <c r="AM92" i="7"/>
  <c r="AN92" i="7"/>
  <c r="AO92" i="7"/>
  <c r="AP92" i="7"/>
  <c r="AQ92" i="7"/>
  <c r="AH93" i="7"/>
  <c r="AI93" i="7"/>
  <c r="AF93" i="7" s="1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J120" i="7"/>
  <c r="K120" i="7"/>
  <c r="L120" i="7"/>
  <c r="N120" i="7"/>
  <c r="O120" i="7"/>
  <c r="P120" i="7"/>
  <c r="S120" i="7"/>
  <c r="AF204" i="7"/>
  <c r="T204" i="7"/>
  <c r="H204" i="7"/>
  <c r="AF203" i="7"/>
  <c r="T203" i="7"/>
  <c r="H203" i="7"/>
  <c r="AF202" i="7"/>
  <c r="T202" i="7"/>
  <c r="H202" i="7"/>
  <c r="T201" i="7"/>
  <c r="H201" i="7"/>
  <c r="AQ200" i="7"/>
  <c r="AP200" i="7"/>
  <c r="AO200" i="7"/>
  <c r="AN200" i="7"/>
  <c r="AM200" i="7"/>
  <c r="AL200" i="7"/>
  <c r="AK200" i="7"/>
  <c r="AJ200" i="7"/>
  <c r="AI200" i="7"/>
  <c r="AH200" i="7"/>
  <c r="AE200" i="7"/>
  <c r="AD200" i="7"/>
  <c r="AC200" i="7"/>
  <c r="AB200" i="7"/>
  <c r="AA200" i="7"/>
  <c r="Z200" i="7"/>
  <c r="Y200" i="7"/>
  <c r="X200" i="7"/>
  <c r="W200" i="7"/>
  <c r="V200" i="7"/>
  <c r="U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T199" i="7"/>
  <c r="H199" i="7"/>
  <c r="AF198" i="7"/>
  <c r="T198" i="7"/>
  <c r="H198" i="7"/>
  <c r="T197" i="7"/>
  <c r="H197" i="7"/>
  <c r="AQ196" i="7"/>
  <c r="AQ195" i="7" s="1"/>
  <c r="AQ194" i="7" s="1"/>
  <c r="AP196" i="7"/>
  <c r="AO196" i="7"/>
  <c r="AN196" i="7"/>
  <c r="AM196" i="7"/>
  <c r="AL196" i="7"/>
  <c r="AK196" i="7"/>
  <c r="AJ196" i="7"/>
  <c r="AI196" i="7"/>
  <c r="AH196" i="7"/>
  <c r="AE196" i="7"/>
  <c r="T196" i="7" s="1"/>
  <c r="AD196" i="7"/>
  <c r="AC196" i="7"/>
  <c r="AB196" i="7"/>
  <c r="AA196" i="7"/>
  <c r="Z196" i="7"/>
  <c r="Y196" i="7"/>
  <c r="X196" i="7"/>
  <c r="W196" i="7"/>
  <c r="V196" i="7"/>
  <c r="U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AP195" i="7"/>
  <c r="AO195" i="7"/>
  <c r="AN195" i="7"/>
  <c r="AM195" i="7"/>
  <c r="AL195" i="7"/>
  <c r="AK195" i="7"/>
  <c r="AJ195" i="7"/>
  <c r="AI195" i="7"/>
  <c r="AH195" i="7"/>
  <c r="AD195" i="7"/>
  <c r="AC195" i="7"/>
  <c r="AB195" i="7"/>
  <c r="AA195" i="7"/>
  <c r="Z195" i="7"/>
  <c r="Y195" i="7"/>
  <c r="X195" i="7"/>
  <c r="W195" i="7"/>
  <c r="V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AP194" i="7"/>
  <c r="AO194" i="7"/>
  <c r="AN194" i="7"/>
  <c r="AM194" i="7"/>
  <c r="AL194" i="7"/>
  <c r="AK194" i="7"/>
  <c r="AJ194" i="7"/>
  <c r="AI194" i="7"/>
  <c r="AH194" i="7"/>
  <c r="AD194" i="7"/>
  <c r="AC194" i="7"/>
  <c r="AB194" i="7"/>
  <c r="AA194" i="7"/>
  <c r="Z194" i="7"/>
  <c r="Y194" i="7"/>
  <c r="X194" i="7"/>
  <c r="W194" i="7"/>
  <c r="V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T192" i="7"/>
  <c r="H192" i="7"/>
  <c r="AF191" i="7"/>
  <c r="T191" i="7"/>
  <c r="H191" i="7"/>
  <c r="AF190" i="7"/>
  <c r="T190" i="7"/>
  <c r="H190" i="7"/>
  <c r="T189" i="7"/>
  <c r="H189" i="7"/>
  <c r="AQ188" i="7"/>
  <c r="AP188" i="7"/>
  <c r="AO188" i="7"/>
  <c r="AN188" i="7"/>
  <c r="AM188" i="7"/>
  <c r="AL188" i="7"/>
  <c r="AK188" i="7"/>
  <c r="AJ188" i="7"/>
  <c r="AI188" i="7"/>
  <c r="AH188" i="7"/>
  <c r="AG188" i="7"/>
  <c r="AE188" i="7"/>
  <c r="AD188" i="7"/>
  <c r="AC188" i="7"/>
  <c r="AB188" i="7"/>
  <c r="AA188" i="7"/>
  <c r="Z188" i="7"/>
  <c r="Y188" i="7"/>
  <c r="X188" i="7"/>
  <c r="W188" i="7"/>
  <c r="V188" i="7"/>
  <c r="U188" i="7"/>
  <c r="T188" i="7" s="1"/>
  <c r="S188" i="7"/>
  <c r="R188" i="7"/>
  <c r="Q188" i="7"/>
  <c r="P188" i="7"/>
  <c r="O188" i="7"/>
  <c r="N188" i="7"/>
  <c r="M188" i="7"/>
  <c r="L188" i="7"/>
  <c r="K188" i="7"/>
  <c r="J188" i="7"/>
  <c r="I188" i="7"/>
  <c r="H188" i="7"/>
  <c r="AQ187" i="7"/>
  <c r="AP187" i="7"/>
  <c r="AP186" i="7" s="1"/>
  <c r="AO187" i="7"/>
  <c r="AN187" i="7"/>
  <c r="AN186" i="7" s="1"/>
  <c r="AM187" i="7"/>
  <c r="AL187" i="7"/>
  <c r="AL186" i="7" s="1"/>
  <c r="AK187" i="7"/>
  <c r="AJ187" i="7"/>
  <c r="AJ186" i="7" s="1"/>
  <c r="AI187" i="7"/>
  <c r="AH187" i="7"/>
  <c r="AG187" i="7"/>
  <c r="AE187" i="7"/>
  <c r="AD187" i="7"/>
  <c r="AC187" i="7"/>
  <c r="AB187" i="7"/>
  <c r="AA187" i="7"/>
  <c r="Z187" i="7"/>
  <c r="Y187" i="7"/>
  <c r="X187" i="7"/>
  <c r="W187" i="7"/>
  <c r="V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AQ186" i="7"/>
  <c r="AO186" i="7"/>
  <c r="AM186" i="7"/>
  <c r="AK186" i="7"/>
  <c r="AH186" i="7"/>
  <c r="AG186" i="7"/>
  <c r="AE186" i="7"/>
  <c r="AD186" i="7"/>
  <c r="AC186" i="7"/>
  <c r="AB186" i="7"/>
  <c r="AA186" i="7"/>
  <c r="Z186" i="7"/>
  <c r="Y186" i="7"/>
  <c r="X186" i="7"/>
  <c r="W186" i="7"/>
  <c r="V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I210" i="7"/>
  <c r="I209" i="7" s="1"/>
  <c r="J210" i="7"/>
  <c r="K210" i="7"/>
  <c r="K209" i="7" s="1"/>
  <c r="L210" i="7"/>
  <c r="M210" i="7"/>
  <c r="M209" i="7" s="1"/>
  <c r="N210" i="7"/>
  <c r="O210" i="7"/>
  <c r="O209" i="7" s="1"/>
  <c r="P210" i="7"/>
  <c r="P209" i="7" s="1"/>
  <c r="Q210" i="7"/>
  <c r="Q209" i="7" s="1"/>
  <c r="R210" i="7"/>
  <c r="R209" i="7" s="1"/>
  <c r="S210" i="7"/>
  <c r="S209" i="7" s="1"/>
  <c r="U210" i="7"/>
  <c r="U209" i="7" s="1"/>
  <c r="V210" i="7"/>
  <c r="V209" i="7" s="1"/>
  <c r="W210" i="7"/>
  <c r="W209" i="7" s="1"/>
  <c r="X210" i="7"/>
  <c r="X209" i="7" s="1"/>
  <c r="Y210" i="7"/>
  <c r="Y209" i="7" s="1"/>
  <c r="Z210" i="7"/>
  <c r="Z209" i="7" s="1"/>
  <c r="AA210" i="7"/>
  <c r="AA209" i="7" s="1"/>
  <c r="AB210" i="7"/>
  <c r="AB209" i="7" s="1"/>
  <c r="AC210" i="7"/>
  <c r="AC209" i="7" s="1"/>
  <c r="AD210" i="7"/>
  <c r="AD209" i="7" s="1"/>
  <c r="AE210" i="7"/>
  <c r="AE209" i="7" s="1"/>
  <c r="H211" i="7"/>
  <c r="T211" i="7"/>
  <c r="AG211" i="7"/>
  <c r="AF211" i="7" s="1"/>
  <c r="AH211" i="7"/>
  <c r="AH210" i="7" s="1"/>
  <c r="AI211" i="7"/>
  <c r="AI210" i="7" s="1"/>
  <c r="AJ211" i="7"/>
  <c r="AK211" i="7"/>
  <c r="AK210" i="7" s="1"/>
  <c r="AL211" i="7"/>
  <c r="AL210" i="7" s="1"/>
  <c r="AM211" i="7"/>
  <c r="AM210" i="7" s="1"/>
  <c r="AN211" i="7"/>
  <c r="AN210" i="7" s="1"/>
  <c r="AO211" i="7"/>
  <c r="AO210" i="7" s="1"/>
  <c r="AP211" i="7"/>
  <c r="AP210" i="7" s="1"/>
  <c r="AQ211" i="7"/>
  <c r="AQ210" i="7" s="1"/>
  <c r="H212" i="7"/>
  <c r="T212" i="7"/>
  <c r="AG212" i="7"/>
  <c r="AH212" i="7"/>
  <c r="AI212" i="7"/>
  <c r="AJ212" i="7"/>
  <c r="AK212" i="7"/>
  <c r="AL212" i="7"/>
  <c r="AM212" i="7"/>
  <c r="AN212" i="7"/>
  <c r="AO212" i="7"/>
  <c r="AP212" i="7"/>
  <c r="AQ212" i="7"/>
  <c r="H213" i="7"/>
  <c r="T213" i="7"/>
  <c r="AG213" i="7"/>
  <c r="AF213" i="7" s="1"/>
  <c r="AH213" i="7"/>
  <c r="AI213" i="7"/>
  <c r="AJ213" i="7"/>
  <c r="AK213" i="7"/>
  <c r="AL213" i="7"/>
  <c r="AM213" i="7"/>
  <c r="AN213" i="7"/>
  <c r="AO213" i="7"/>
  <c r="AP213" i="7"/>
  <c r="AQ213" i="7"/>
  <c r="I214" i="7"/>
  <c r="J214" i="7"/>
  <c r="K214" i="7"/>
  <c r="L214" i="7"/>
  <c r="M214" i="7"/>
  <c r="N214" i="7"/>
  <c r="O214" i="7"/>
  <c r="P214" i="7"/>
  <c r="Q214" i="7"/>
  <c r="R214" i="7"/>
  <c r="S214" i="7"/>
  <c r="U214" i="7"/>
  <c r="T214" i="7" s="1"/>
  <c r="V214" i="7"/>
  <c r="W214" i="7"/>
  <c r="X214" i="7"/>
  <c r="Y214" i="7"/>
  <c r="Z214" i="7"/>
  <c r="AA214" i="7"/>
  <c r="AB214" i="7"/>
  <c r="AC214" i="7"/>
  <c r="AD214" i="7"/>
  <c r="AE214" i="7"/>
  <c r="H215" i="7"/>
  <c r="T215" i="7"/>
  <c r="AG215" i="7"/>
  <c r="AH215" i="7"/>
  <c r="AI215" i="7"/>
  <c r="AI214" i="7" s="1"/>
  <c r="AJ215" i="7"/>
  <c r="AK215" i="7"/>
  <c r="AK214" i="7" s="1"/>
  <c r="AL215" i="7"/>
  <c r="AM215" i="7"/>
  <c r="AM214" i="7" s="1"/>
  <c r="AN215" i="7"/>
  <c r="AN214" i="7" s="1"/>
  <c r="AO215" i="7"/>
  <c r="AO214" i="7" s="1"/>
  <c r="AP215" i="7"/>
  <c r="AP214" i="7" s="1"/>
  <c r="AQ215" i="7"/>
  <c r="AQ214" i="7" s="1"/>
  <c r="H216" i="7"/>
  <c r="T216" i="7"/>
  <c r="AG216" i="7"/>
  <c r="AH216" i="7"/>
  <c r="AI216" i="7"/>
  <c r="AJ216" i="7"/>
  <c r="AK216" i="7"/>
  <c r="AL216" i="7"/>
  <c r="AM216" i="7"/>
  <c r="AN216" i="7"/>
  <c r="AO216" i="7"/>
  <c r="AP216" i="7"/>
  <c r="AQ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F218" i="7" s="1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I220" i="7"/>
  <c r="H220" i="7" s="1"/>
  <c r="J220" i="7"/>
  <c r="K220" i="7"/>
  <c r="L220" i="7"/>
  <c r="M220" i="7"/>
  <c r="N220" i="7"/>
  <c r="O220" i="7"/>
  <c r="P220" i="7"/>
  <c r="Q220" i="7"/>
  <c r="R220" i="7"/>
  <c r="S220" i="7"/>
  <c r="U220" i="7"/>
  <c r="T220" i="7" s="1"/>
  <c r="V220" i="7"/>
  <c r="W220" i="7"/>
  <c r="X220" i="7"/>
  <c r="Y220" i="7"/>
  <c r="Z220" i="7"/>
  <c r="AA220" i="7"/>
  <c r="AB220" i="7"/>
  <c r="AC220" i="7"/>
  <c r="AD220" i="7"/>
  <c r="AE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P220" i="7" s="1"/>
  <c r="AQ221" i="7"/>
  <c r="H222" i="7"/>
  <c r="T222" i="7"/>
  <c r="AG222" i="7"/>
  <c r="AH222" i="7"/>
  <c r="AF222" i="7" s="1"/>
  <c r="AI222" i="7"/>
  <c r="AJ222" i="7"/>
  <c r="AK222" i="7"/>
  <c r="AL222" i="7"/>
  <c r="AM222" i="7"/>
  <c r="AN222" i="7"/>
  <c r="AO222" i="7"/>
  <c r="AP222" i="7"/>
  <c r="AQ222" i="7"/>
  <c r="I224" i="7"/>
  <c r="I223" i="7" s="1"/>
  <c r="J224" i="7"/>
  <c r="J223" i="7" s="1"/>
  <c r="K224" i="7"/>
  <c r="K223" i="7" s="1"/>
  <c r="L224" i="7"/>
  <c r="L223" i="7" s="1"/>
  <c r="M224" i="7"/>
  <c r="M223" i="7" s="1"/>
  <c r="N224" i="7"/>
  <c r="N223" i="7" s="1"/>
  <c r="O224" i="7"/>
  <c r="O223" i="7" s="1"/>
  <c r="P224" i="7"/>
  <c r="P223" i="7" s="1"/>
  <c r="Q224" i="7"/>
  <c r="Q223" i="7" s="1"/>
  <c r="R224" i="7"/>
  <c r="R223" i="7" s="1"/>
  <c r="S224" i="7"/>
  <c r="S223" i="7" s="1"/>
  <c r="U224" i="7"/>
  <c r="U223" i="7" s="1"/>
  <c r="V224" i="7"/>
  <c r="V223" i="7" s="1"/>
  <c r="W224" i="7"/>
  <c r="W223" i="7" s="1"/>
  <c r="X224" i="7"/>
  <c r="X223" i="7" s="1"/>
  <c r="Y224" i="7"/>
  <c r="Y223" i="7" s="1"/>
  <c r="Z224" i="7"/>
  <c r="Z223" i="7" s="1"/>
  <c r="AA224" i="7"/>
  <c r="AA223" i="7" s="1"/>
  <c r="AB224" i="7"/>
  <c r="AB223" i="7" s="1"/>
  <c r="AC224" i="7"/>
  <c r="AC223" i="7" s="1"/>
  <c r="AD224" i="7"/>
  <c r="AD223" i="7" s="1"/>
  <c r="AE224" i="7"/>
  <c r="AE223" i="7" s="1"/>
  <c r="AG224" i="7"/>
  <c r="AG223" i="7" s="1"/>
  <c r="AH224" i="7"/>
  <c r="AH223" i="7" s="1"/>
  <c r="AI224" i="7"/>
  <c r="AI223" i="7" s="1"/>
  <c r="AJ224" i="7"/>
  <c r="AJ223" i="7" s="1"/>
  <c r="AK224" i="7"/>
  <c r="AK223" i="7" s="1"/>
  <c r="AL224" i="7"/>
  <c r="AL223" i="7" s="1"/>
  <c r="AM224" i="7"/>
  <c r="AM223" i="7" s="1"/>
  <c r="AN224" i="7"/>
  <c r="AN223" i="7" s="1"/>
  <c r="AO224" i="7"/>
  <c r="AO223" i="7" s="1"/>
  <c r="AP224" i="7"/>
  <c r="AP223" i="7" s="1"/>
  <c r="AQ224" i="7"/>
  <c r="AQ223" i="7" s="1"/>
  <c r="AF217" i="7" l="1"/>
  <c r="AH214" i="7"/>
  <c r="AH209" i="7" s="1"/>
  <c r="AH208" i="7" s="1"/>
  <c r="AF215" i="7"/>
  <c r="J209" i="7"/>
  <c r="J208" i="7" s="1"/>
  <c r="AF216" i="7"/>
  <c r="AL214" i="7"/>
  <c r="AL209" i="7" s="1"/>
  <c r="AL208" i="7" s="1"/>
  <c r="AL207" i="7" s="1"/>
  <c r="AF219" i="7"/>
  <c r="H214" i="7"/>
  <c r="N209" i="7"/>
  <c r="N208" i="7" s="1"/>
  <c r="N207" i="7" s="1"/>
  <c r="AJ214" i="7"/>
  <c r="L209" i="7"/>
  <c r="AJ210" i="7"/>
  <c r="AF212" i="7"/>
  <c r="AF200" i="7"/>
  <c r="AE195" i="7"/>
  <c r="AE194" i="7" s="1"/>
  <c r="AF189" i="7"/>
  <c r="AF196" i="7"/>
  <c r="AG195" i="7"/>
  <c r="AF187" i="7"/>
  <c r="AF188" i="7"/>
  <c r="T200" i="7"/>
  <c r="U187" i="7"/>
  <c r="AF91" i="7"/>
  <c r="AF88" i="7"/>
  <c r="AI186" i="7"/>
  <c r="U195" i="7"/>
  <c r="T223" i="7"/>
  <c r="AF223" i="7"/>
  <c r="H223" i="7"/>
  <c r="AF224" i="7"/>
  <c r="T224" i="7"/>
  <c r="H224" i="7"/>
  <c r="AN220" i="7"/>
  <c r="AL220" i="7"/>
  <c r="AJ220" i="7"/>
  <c r="AH220" i="7"/>
  <c r="AF221" i="7"/>
  <c r="AP209" i="7"/>
  <c r="AP208" i="7" s="1"/>
  <c r="AP207" i="7" s="1"/>
  <c r="AN209" i="7"/>
  <c r="AN208" i="7" s="1"/>
  <c r="AN207" i="7" s="1"/>
  <c r="AJ209" i="7"/>
  <c r="AJ208" i="7" s="1"/>
  <c r="AJ207" i="7" s="1"/>
  <c r="AE208" i="7"/>
  <c r="AE207" i="7" s="1"/>
  <c r="AC208" i="7"/>
  <c r="AC207" i="7" s="1"/>
  <c r="AA208" i="7"/>
  <c r="AA207" i="7" s="1"/>
  <c r="Y208" i="7"/>
  <c r="Y207" i="7" s="1"/>
  <c r="W208" i="7"/>
  <c r="W207" i="7" s="1"/>
  <c r="T209" i="7"/>
  <c r="U208" i="7"/>
  <c r="R208" i="7"/>
  <c r="R207" i="7" s="1"/>
  <c r="P208" i="7"/>
  <c r="P207" i="7" s="1"/>
  <c r="AQ220" i="7"/>
  <c r="AO220" i="7"/>
  <c r="AM220" i="7"/>
  <c r="AK220" i="7"/>
  <c r="AI220" i="7"/>
  <c r="AG220" i="7"/>
  <c r="AQ209" i="7"/>
  <c r="AQ208" i="7" s="1"/>
  <c r="AQ207" i="7" s="1"/>
  <c r="AO209" i="7"/>
  <c r="AO208" i="7" s="1"/>
  <c r="AO207" i="7" s="1"/>
  <c r="AM209" i="7"/>
  <c r="AM208" i="7" s="1"/>
  <c r="AM207" i="7" s="1"/>
  <c r="AK209" i="7"/>
  <c r="AK208" i="7" s="1"/>
  <c r="AK207" i="7" s="1"/>
  <c r="AI209" i="7"/>
  <c r="AI208" i="7" s="1"/>
  <c r="AI207" i="7" s="1"/>
  <c r="AD208" i="7"/>
  <c r="AD207" i="7" s="1"/>
  <c r="AB208" i="7"/>
  <c r="AB207" i="7" s="1"/>
  <c r="Z208" i="7"/>
  <c r="Z207" i="7" s="1"/>
  <c r="X208" i="7"/>
  <c r="X207" i="7" s="1"/>
  <c r="V208" i="7"/>
  <c r="V207" i="7" s="1"/>
  <c r="S208" i="7"/>
  <c r="S207" i="7" s="1"/>
  <c r="Q208" i="7"/>
  <c r="Q207" i="7" s="1"/>
  <c r="O208" i="7"/>
  <c r="O207" i="7" s="1"/>
  <c r="M208" i="7"/>
  <c r="M207" i="7" s="1"/>
  <c r="K208" i="7"/>
  <c r="K207" i="7" s="1"/>
  <c r="I208" i="7"/>
  <c r="AG214" i="7"/>
  <c r="AG210" i="7"/>
  <c r="T210" i="7"/>
  <c r="H210" i="7"/>
  <c r="I20" i="5"/>
  <c r="H8" i="7"/>
  <c r="AQ44" i="7"/>
  <c r="AP44" i="7"/>
  <c r="AO44" i="7"/>
  <c r="AN44" i="7"/>
  <c r="AM44" i="7"/>
  <c r="AL44" i="7"/>
  <c r="AK44" i="7"/>
  <c r="AJ44" i="7"/>
  <c r="AI44" i="7"/>
  <c r="AH44" i="7"/>
  <c r="AG44" i="7"/>
  <c r="AF44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F41" i="7" s="1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F39" i="7" s="1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F37" i="7" s="1"/>
  <c r="AQ34" i="7"/>
  <c r="AP34" i="7"/>
  <c r="AO34" i="7"/>
  <c r="AN34" i="7"/>
  <c r="AM34" i="7"/>
  <c r="AL34" i="7"/>
  <c r="AK34" i="7"/>
  <c r="AJ34" i="7"/>
  <c r="AI34" i="7"/>
  <c r="AH34" i="7"/>
  <c r="AG34" i="7"/>
  <c r="AF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F30" i="7" s="1"/>
  <c r="AV31" i="7" s="1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F27" i="7" s="1"/>
  <c r="AQ26" i="7"/>
  <c r="AP26" i="7"/>
  <c r="AO26" i="7"/>
  <c r="AN26" i="7"/>
  <c r="AM26" i="7"/>
  <c r="AM23" i="7" s="1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F22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P108" i="7" s="1"/>
  <c r="P107" i="7" s="1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P16" i="7" s="1"/>
  <c r="AO109" i="7"/>
  <c r="AN109" i="7"/>
  <c r="AM109" i="7"/>
  <c r="AL109" i="7"/>
  <c r="AL108" i="7" s="1"/>
  <c r="AL107" i="7" s="1"/>
  <c r="AL16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J109" i="7"/>
  <c r="J108" i="7" s="1"/>
  <c r="J107" i="7" s="1"/>
  <c r="I109" i="7"/>
  <c r="H109" i="7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P96" i="7" s="1"/>
  <c r="AP95" i="7" s="1"/>
  <c r="AO101" i="7"/>
  <c r="AN101" i="7"/>
  <c r="AN96" i="7" s="1"/>
  <c r="AN95" i="7" s="1"/>
  <c r="AM101" i="7"/>
  <c r="AL101" i="7"/>
  <c r="AL96" i="7" s="1"/>
  <c r="AL95" i="7" s="1"/>
  <c r="AK101" i="7"/>
  <c r="AJ101" i="7"/>
  <c r="AJ96" i="7" s="1"/>
  <c r="AJ95" i="7" s="1"/>
  <c r="AI101" i="7"/>
  <c r="AH101" i="7"/>
  <c r="AH96" i="7" s="1"/>
  <c r="AH95" i="7" s="1"/>
  <c r="AG101" i="7"/>
  <c r="AE101" i="7"/>
  <c r="T101" i="7" s="1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R96" i="7" s="1"/>
  <c r="R95" i="7" s="1"/>
  <c r="Q101" i="7"/>
  <c r="P101" i="7"/>
  <c r="P96" i="7" s="1"/>
  <c r="P95" i="7" s="1"/>
  <c r="O101" i="7"/>
  <c r="N101" i="7"/>
  <c r="N96" i="7" s="1"/>
  <c r="N95" i="7" s="1"/>
  <c r="M101" i="7"/>
  <c r="L101" i="7"/>
  <c r="L96" i="7" s="1"/>
  <c r="L95" i="7" s="1"/>
  <c r="K101" i="7"/>
  <c r="J101" i="7"/>
  <c r="J96" i="7" s="1"/>
  <c r="J95" i="7" s="1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E96" i="7"/>
  <c r="AF105" i="7" s="1"/>
  <c r="AC96" i="7"/>
  <c r="AA96" i="7"/>
  <c r="Y96" i="7"/>
  <c r="W96" i="7"/>
  <c r="U96" i="7"/>
  <c r="Q96" i="7"/>
  <c r="M96" i="7"/>
  <c r="I96" i="7"/>
  <c r="AC95" i="7"/>
  <c r="AA95" i="7"/>
  <c r="Y95" i="7"/>
  <c r="W95" i="7"/>
  <c r="U95" i="7"/>
  <c r="Q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P85" i="7"/>
  <c r="P84" i="7" s="1"/>
  <c r="O85" i="7"/>
  <c r="N85" i="7"/>
  <c r="N84" i="7" s="1"/>
  <c r="M85" i="7"/>
  <c r="L85" i="7"/>
  <c r="L84" i="7" s="1"/>
  <c r="K85" i="7"/>
  <c r="J85" i="7"/>
  <c r="J84" i="7" s="1"/>
  <c r="J83" i="7" s="1"/>
  <c r="I85" i="7"/>
  <c r="AB84" i="7"/>
  <c r="AB83" i="7" s="1"/>
  <c r="S84" i="7"/>
  <c r="S83" i="7" s="1"/>
  <c r="Q84" i="7"/>
  <c r="Q83" i="7" s="1"/>
  <c r="O84" i="7"/>
  <c r="O83" i="7" s="1"/>
  <c r="M84" i="7"/>
  <c r="M83" i="7" s="1"/>
  <c r="K84" i="7"/>
  <c r="H84" i="7" s="1"/>
  <c r="I84" i="7"/>
  <c r="R83" i="7"/>
  <c r="P83" i="7"/>
  <c r="N83" i="7"/>
  <c r="L83" i="7"/>
  <c r="I83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P35" i="7"/>
  <c r="AN35" i="7"/>
  <c r="AL35" i="7"/>
  <c r="AJ35" i="7"/>
  <c r="AH35" i="7"/>
  <c r="AE35" i="7"/>
  <c r="AC35" i="7"/>
  <c r="AB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O18" i="7" s="1"/>
  <c r="N23" i="7"/>
  <c r="M23" i="7"/>
  <c r="L23" i="7"/>
  <c r="K23" i="7"/>
  <c r="J23" i="7"/>
  <c r="H23" i="7" s="1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H19" i="7" s="1"/>
  <c r="AB18" i="7"/>
  <c r="AB17" i="7" s="1"/>
  <c r="Z18" i="7"/>
  <c r="Z17" i="7" s="1"/>
  <c r="X18" i="7"/>
  <c r="X17" i="7" s="1"/>
  <c r="V18" i="7"/>
  <c r="S18" i="7"/>
  <c r="S17" i="7" s="1"/>
  <c r="R18" i="7"/>
  <c r="R17" i="7" s="1"/>
  <c r="Q18" i="7"/>
  <c r="Q17" i="7" s="1"/>
  <c r="P18" i="7"/>
  <c r="P17" i="7" s="1"/>
  <c r="N18" i="7"/>
  <c r="N17" i="7" s="1"/>
  <c r="M18" i="7"/>
  <c r="M17" i="7" s="1"/>
  <c r="L18" i="7"/>
  <c r="L17" i="7" s="1"/>
  <c r="K18" i="7"/>
  <c r="K17" i="7" s="1"/>
  <c r="V17" i="7" l="1"/>
  <c r="T42" i="7"/>
  <c r="AN108" i="7"/>
  <c r="AN107" i="7" s="1"/>
  <c r="AF220" i="7"/>
  <c r="AF214" i="7"/>
  <c r="H209" i="7"/>
  <c r="L208" i="7"/>
  <c r="L207" i="7" s="1"/>
  <c r="O17" i="7"/>
  <c r="H42" i="7"/>
  <c r="H35" i="7"/>
  <c r="J18" i="7"/>
  <c r="J17" i="7" s="1"/>
  <c r="I18" i="7"/>
  <c r="AF195" i="7"/>
  <c r="AG194" i="7"/>
  <c r="AF194" i="7" s="1"/>
  <c r="AF109" i="7"/>
  <c r="AJ108" i="7"/>
  <c r="AJ107" i="7" s="1"/>
  <c r="AJ16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7" i="7"/>
  <c r="U186" i="7"/>
  <c r="T186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6" i="7"/>
  <c r="T195" i="7"/>
  <c r="U194" i="7"/>
  <c r="T194" i="7" s="1"/>
  <c r="AF210" i="7"/>
  <c r="AG209" i="7"/>
  <c r="H208" i="7"/>
  <c r="I207" i="7"/>
  <c r="T208" i="7"/>
  <c r="U207" i="7"/>
  <c r="T207" i="7" s="1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K16" i="7" s="1"/>
  <c r="AM108" i="7"/>
  <c r="AM107" i="7" s="1"/>
  <c r="AO108" i="7"/>
  <c r="AO107" i="7" s="1"/>
  <c r="AO16" i="7" s="1"/>
  <c r="AQ108" i="7"/>
  <c r="AQ107" i="7" s="1"/>
  <c r="AQ16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Q18" i="7"/>
  <c r="AQ17" i="7" s="1"/>
  <c r="AH18" i="7"/>
  <c r="AH17" i="7" s="1"/>
  <c r="AH16" i="7" s="1"/>
  <c r="AJ18" i="7"/>
  <c r="AJ17" i="7" s="1"/>
  <c r="AL18" i="7"/>
  <c r="AL17" i="7" s="1"/>
  <c r="AN18" i="7"/>
  <c r="AN17" i="7" s="1"/>
  <c r="AN16" i="7" s="1"/>
  <c r="AP18" i="7"/>
  <c r="AP17" i="7" s="1"/>
  <c r="AF19" i="7"/>
  <c r="AF84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AM16" i="7" l="1"/>
  <c r="AM17" i="7"/>
  <c r="AF35" i="7"/>
  <c r="H18" i="7"/>
  <c r="T95" i="7"/>
  <c r="AQ101" i="7"/>
  <c r="AF104" i="7"/>
  <c r="AG95" i="7"/>
  <c r="AF83" i="7"/>
  <c r="AF209" i="7"/>
  <c r="AG208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G16" i="7"/>
  <c r="AQ96" i="7"/>
  <c r="AF101" i="7"/>
  <c r="AF208" i="7"/>
  <c r="AG207" i="7"/>
  <c r="AQ249" i="7"/>
  <c r="AP249" i="7"/>
  <c r="AO249" i="7"/>
  <c r="AN249" i="7"/>
  <c r="AM249" i="7"/>
  <c r="AL249" i="7"/>
  <c r="AK249" i="7"/>
  <c r="AJ249" i="7"/>
  <c r="AI249" i="7"/>
  <c r="AH249" i="7"/>
  <c r="AQ248" i="7"/>
  <c r="AP248" i="7"/>
  <c r="AO248" i="7"/>
  <c r="AN248" i="7"/>
  <c r="AM248" i="7"/>
  <c r="AL248" i="7"/>
  <c r="AK248" i="7"/>
  <c r="AJ248" i="7"/>
  <c r="AI248" i="7"/>
  <c r="AH248" i="7"/>
  <c r="AQ242" i="7"/>
  <c r="AP242" i="7"/>
  <c r="AO242" i="7"/>
  <c r="AN242" i="7"/>
  <c r="AM242" i="7"/>
  <c r="AL242" i="7"/>
  <c r="AK242" i="7"/>
  <c r="AJ242" i="7"/>
  <c r="AI242" i="7"/>
  <c r="AH242" i="7"/>
  <c r="AQ241" i="7"/>
  <c r="AP241" i="7"/>
  <c r="AO241" i="7"/>
  <c r="AN241" i="7"/>
  <c r="AM241" i="7"/>
  <c r="AL241" i="7"/>
  <c r="AK241" i="7"/>
  <c r="AJ241" i="7"/>
  <c r="AI241" i="7"/>
  <c r="AH241" i="7"/>
  <c r="AQ236" i="7"/>
  <c r="AP236" i="7"/>
  <c r="AO236" i="7"/>
  <c r="AN236" i="7"/>
  <c r="AM236" i="7"/>
  <c r="AL236" i="7"/>
  <c r="AK236" i="7"/>
  <c r="AJ236" i="7"/>
  <c r="AI236" i="7"/>
  <c r="AH236" i="7"/>
  <c r="AQ235" i="7"/>
  <c r="AP235" i="7"/>
  <c r="AO235" i="7"/>
  <c r="AN235" i="7"/>
  <c r="AM235" i="7"/>
  <c r="AL235" i="7"/>
  <c r="AK235" i="7"/>
  <c r="AJ235" i="7"/>
  <c r="AI235" i="7"/>
  <c r="AH235" i="7"/>
  <c r="AQ232" i="7"/>
  <c r="AP232" i="7"/>
  <c r="AO232" i="7"/>
  <c r="AN232" i="7"/>
  <c r="AM232" i="7"/>
  <c r="AL232" i="7"/>
  <c r="AK232" i="7"/>
  <c r="AJ232" i="7"/>
  <c r="AI232" i="7"/>
  <c r="AH232" i="7"/>
  <c r="AQ231" i="7"/>
  <c r="AP231" i="7"/>
  <c r="AO231" i="7"/>
  <c r="AN231" i="7"/>
  <c r="AM231" i="7"/>
  <c r="AL231" i="7"/>
  <c r="AK231" i="7"/>
  <c r="AJ231" i="7"/>
  <c r="AI231" i="7"/>
  <c r="AH231" i="7"/>
  <c r="AQ225" i="7"/>
  <c r="AP225" i="7"/>
  <c r="AO225" i="7"/>
  <c r="AN225" i="7"/>
  <c r="AM225" i="7"/>
  <c r="AL225" i="7"/>
  <c r="AK225" i="7"/>
  <c r="AJ225" i="7"/>
  <c r="AI225" i="7"/>
  <c r="AH22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2" i="7"/>
  <c r="AP162" i="7"/>
  <c r="AO162" i="7"/>
  <c r="AN162" i="7"/>
  <c r="AM162" i="7"/>
  <c r="AL162" i="7"/>
  <c r="AK162" i="7"/>
  <c r="AJ162" i="7"/>
  <c r="AI162" i="7"/>
  <c r="AH162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7" i="7"/>
  <c r="AP157" i="7"/>
  <c r="AO157" i="7"/>
  <c r="AN157" i="7"/>
  <c r="AM157" i="7"/>
  <c r="AL157" i="7"/>
  <c r="AK157" i="7"/>
  <c r="AJ157" i="7"/>
  <c r="AI157" i="7"/>
  <c r="AH157" i="7"/>
  <c r="AQ156" i="7"/>
  <c r="AP156" i="7"/>
  <c r="AO156" i="7"/>
  <c r="AN156" i="7"/>
  <c r="AM156" i="7"/>
  <c r="AL156" i="7"/>
  <c r="AK156" i="7"/>
  <c r="AJ156" i="7"/>
  <c r="AI156" i="7"/>
  <c r="AH156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8" i="7"/>
  <c r="AP148" i="7"/>
  <c r="AO148" i="7"/>
  <c r="AN148" i="7"/>
  <c r="AM148" i="7"/>
  <c r="AL148" i="7"/>
  <c r="AK148" i="7"/>
  <c r="AJ148" i="7"/>
  <c r="AI148" i="7"/>
  <c r="AH148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44" i="7"/>
  <c r="AP144" i="7"/>
  <c r="AO144" i="7"/>
  <c r="AN144" i="7"/>
  <c r="AM144" i="7"/>
  <c r="AL144" i="7"/>
  <c r="AK144" i="7"/>
  <c r="AJ144" i="7"/>
  <c r="AI144" i="7"/>
  <c r="AH144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30" i="7"/>
  <c r="AP130" i="7"/>
  <c r="AO130" i="7"/>
  <c r="AN130" i="7"/>
  <c r="AM130" i="7"/>
  <c r="AL130" i="7"/>
  <c r="AK130" i="7"/>
  <c r="AJ130" i="7"/>
  <c r="AI130" i="7"/>
  <c r="AH130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49" i="7"/>
  <c r="AG248" i="7"/>
  <c r="AG242" i="7"/>
  <c r="AG241" i="7"/>
  <c r="AG236" i="7"/>
  <c r="AG235" i="7"/>
  <c r="AG232" i="7"/>
  <c r="AG231" i="7"/>
  <c r="AG225" i="7"/>
  <c r="AG184" i="7"/>
  <c r="AG183" i="7"/>
  <c r="AG181" i="7"/>
  <c r="AG179" i="7"/>
  <c r="AG178" i="7"/>
  <c r="AG177" i="7"/>
  <c r="AG171" i="7"/>
  <c r="AG170" i="7"/>
  <c r="AG169" i="7"/>
  <c r="AG168" i="7"/>
  <c r="AG162" i="7"/>
  <c r="AG159" i="7"/>
  <c r="AG158" i="7"/>
  <c r="AG157" i="7"/>
  <c r="AG156" i="7"/>
  <c r="AG151" i="7"/>
  <c r="AG150" i="7"/>
  <c r="AG149" i="7"/>
  <c r="AG148" i="7"/>
  <c r="AG146" i="7"/>
  <c r="AG145" i="7"/>
  <c r="AG144" i="7"/>
  <c r="AG138" i="7"/>
  <c r="AG137" i="7"/>
  <c r="AG135" i="7"/>
  <c r="AG134" i="7"/>
  <c r="AG133" i="7"/>
  <c r="AG130" i="7"/>
  <c r="AG128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Q48" i="9"/>
  <c r="AP48" i="9"/>
  <c r="AO48" i="9"/>
  <c r="AN48" i="9"/>
  <c r="AM48" i="9"/>
  <c r="AL48" i="9"/>
  <c r="AK48" i="9"/>
  <c r="AI48" i="9"/>
  <c r="AH48" i="9"/>
  <c r="AG48" i="9"/>
  <c r="AP43" i="9"/>
  <c r="AO43" i="9"/>
  <c r="AN43" i="9"/>
  <c r="AM43" i="9"/>
  <c r="AL43" i="9"/>
  <c r="AK43" i="9"/>
  <c r="AI43" i="9"/>
  <c r="AH43" i="9"/>
  <c r="AG43" i="9"/>
  <c r="AQ38" i="9"/>
  <c r="AP38" i="9"/>
  <c r="AO38" i="9"/>
  <c r="AN38" i="9"/>
  <c r="AM38" i="9"/>
  <c r="AL38" i="9"/>
  <c r="AK38" i="9"/>
  <c r="AI38" i="9"/>
  <c r="AH38" i="9"/>
  <c r="AG38" i="9"/>
  <c r="AQ37" i="9"/>
  <c r="AP37" i="9"/>
  <c r="AO37" i="9"/>
  <c r="AN37" i="9"/>
  <c r="AM37" i="9"/>
  <c r="AL37" i="9"/>
  <c r="AK37" i="9"/>
  <c r="AI37" i="9"/>
  <c r="AF37" i="9" s="1"/>
  <c r="AH37" i="9"/>
  <c r="AG37" i="9"/>
  <c r="AQ36" i="9"/>
  <c r="AO36" i="9"/>
  <c r="AN36" i="9"/>
  <c r="AM36" i="9"/>
  <c r="AL36" i="9"/>
  <c r="AK36" i="9"/>
  <c r="AI36" i="9"/>
  <c r="AH36" i="9"/>
  <c r="AG36" i="9"/>
  <c r="AQ33" i="9"/>
  <c r="AP33" i="9"/>
  <c r="AO33" i="9"/>
  <c r="AN33" i="9"/>
  <c r="AM33" i="9"/>
  <c r="AL33" i="9"/>
  <c r="AK33" i="9"/>
  <c r="AI33" i="9"/>
  <c r="AH33" i="9"/>
  <c r="AG33" i="9"/>
  <c r="AQ32" i="9"/>
  <c r="AP32" i="9"/>
  <c r="AO32" i="9"/>
  <c r="AN32" i="9"/>
  <c r="AM32" i="9"/>
  <c r="AL32" i="9"/>
  <c r="AK32" i="9"/>
  <c r="AI32" i="9"/>
  <c r="AH32" i="9"/>
  <c r="AG32" i="9"/>
  <c r="AQ30" i="9"/>
  <c r="AP30" i="9"/>
  <c r="AO30" i="9"/>
  <c r="AN30" i="9"/>
  <c r="AM30" i="9"/>
  <c r="AL30" i="9"/>
  <c r="AK30" i="9"/>
  <c r="AI30" i="9"/>
  <c r="AQ28" i="9"/>
  <c r="AP28" i="9"/>
  <c r="AN28" i="9"/>
  <c r="AM28" i="9"/>
  <c r="AL28" i="9"/>
  <c r="AK28" i="9"/>
  <c r="AI28" i="9"/>
  <c r="AH28" i="9"/>
  <c r="AG28" i="9"/>
  <c r="AQ27" i="9"/>
  <c r="AP27" i="9"/>
  <c r="AO27" i="9"/>
  <c r="AN27" i="9"/>
  <c r="AM27" i="9"/>
  <c r="AL27" i="9"/>
  <c r="AI27" i="9"/>
  <c r="AH27" i="9"/>
  <c r="AG27" i="9"/>
  <c r="AQ25" i="9"/>
  <c r="AP25" i="9"/>
  <c r="AO25" i="9"/>
  <c r="AN25" i="9"/>
  <c r="AM25" i="9"/>
  <c r="AK25" i="9"/>
  <c r="AI25" i="9"/>
  <c r="AH25" i="9"/>
  <c r="AG25" i="9"/>
  <c r="AQ23" i="9"/>
  <c r="AP23" i="9"/>
  <c r="AO23" i="9"/>
  <c r="AN23" i="9"/>
  <c r="AM23" i="9"/>
  <c r="AL23" i="9"/>
  <c r="AK23" i="9"/>
  <c r="AI23" i="9"/>
  <c r="AH23" i="9"/>
  <c r="AG23" i="9"/>
  <c r="AQ22" i="9"/>
  <c r="AP22" i="9"/>
  <c r="AO22" i="9"/>
  <c r="AN22" i="9"/>
  <c r="AM22" i="9"/>
  <c r="AL22" i="9"/>
  <c r="AI22" i="9"/>
  <c r="AH22" i="9"/>
  <c r="AG22" i="9"/>
  <c r="AQ20" i="9"/>
  <c r="AP20" i="9"/>
  <c r="AO20" i="9"/>
  <c r="AN20" i="9"/>
  <c r="AM20" i="9"/>
  <c r="AL20" i="9"/>
  <c r="AK20" i="9"/>
  <c r="AH20" i="9"/>
  <c r="AG20" i="9"/>
  <c r="AQ19" i="9"/>
  <c r="AP19" i="9"/>
  <c r="AO19" i="9"/>
  <c r="AN19" i="9"/>
  <c r="AL19" i="9"/>
  <c r="AK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I17" i="9"/>
  <c r="AH17" i="9"/>
  <c r="AG17" i="9"/>
  <c r="AQ16" i="9"/>
  <c r="AP16" i="9"/>
  <c r="AO16" i="9"/>
  <c r="AN16" i="9"/>
  <c r="AM16" i="9"/>
  <c r="AL16" i="9"/>
  <c r="AK16" i="9"/>
  <c r="AI16" i="9"/>
  <c r="AH16" i="9"/>
  <c r="AG16" i="9"/>
  <c r="AQ15" i="9"/>
  <c r="AP15" i="9"/>
  <c r="AO15" i="9"/>
  <c r="AN15" i="9"/>
  <c r="AM15" i="9"/>
  <c r="AL15" i="9"/>
  <c r="AK15" i="9"/>
  <c r="AI15" i="9"/>
  <c r="AH15" i="9"/>
  <c r="AG15" i="9"/>
  <c r="AE48" i="9"/>
  <c r="AD48" i="9"/>
  <c r="AC48" i="9"/>
  <c r="AB48" i="9"/>
  <c r="AA48" i="9"/>
  <c r="Z48" i="9"/>
  <c r="Y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D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AE28" i="9"/>
  <c r="AD28" i="9"/>
  <c r="AC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Y27" i="9"/>
  <c r="X27" i="9"/>
  <c r="W27" i="9"/>
  <c r="V27" i="9"/>
  <c r="U27" i="9"/>
  <c r="AE25" i="9"/>
  <c r="AD25" i="9"/>
  <c r="AC25" i="9"/>
  <c r="AB25" i="9"/>
  <c r="AA25" i="9"/>
  <c r="Z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A18" i="9"/>
  <c r="Z18" i="9"/>
  <c r="Y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B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Q95" i="7" l="1"/>
  <c r="AF96" i="7"/>
  <c r="AF8" i="7"/>
  <c r="T8" i="7"/>
  <c r="AF95" i="7" l="1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M111" i="12" s="1"/>
  <c r="AM110" i="12" s="1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K22" i="9" s="1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Q30" i="12"/>
  <c r="AP30" i="12"/>
  <c r="AO30" i="12"/>
  <c r="AN30" i="12"/>
  <c r="AN18" i="9" s="1"/>
  <c r="AM30" i="12"/>
  <c r="AL30" i="12"/>
  <c r="AK30" i="12"/>
  <c r="AI30" i="12"/>
  <c r="AH30" i="12"/>
  <c r="AG30" i="12"/>
  <c r="AQ23" i="12"/>
  <c r="AP23" i="12"/>
  <c r="AO23" i="12"/>
  <c r="AN23" i="12"/>
  <c r="AM23" i="12"/>
  <c r="AL23" i="12"/>
  <c r="AK23" i="12"/>
  <c r="AI23" i="12"/>
  <c r="AH23" i="12"/>
  <c r="AG23" i="12"/>
  <c r="AQ18" i="12"/>
  <c r="AP18" i="12"/>
  <c r="AO18" i="12"/>
  <c r="AN18" i="12"/>
  <c r="AM18" i="12"/>
  <c r="AL18" i="12"/>
  <c r="AK18" i="12"/>
  <c r="AI18" i="12"/>
  <c r="AH18" i="12"/>
  <c r="AG18" i="12"/>
  <c r="AQ15" i="12"/>
  <c r="AP15" i="12"/>
  <c r="AO15" i="12"/>
  <c r="AN15" i="12"/>
  <c r="AM15" i="12"/>
  <c r="AL15" i="12"/>
  <c r="AK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V30" i="9" s="1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B18" i="9" s="1"/>
  <c r="AA30" i="12"/>
  <c r="Z30" i="12"/>
  <c r="Y30" i="12"/>
  <c r="X30" i="12"/>
  <c r="X18" i="9" s="1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U81" i="12" l="1"/>
  <c r="U30" i="9"/>
  <c r="AG81" i="12"/>
  <c r="AG30" i="9"/>
  <c r="AH81" i="12"/>
  <c r="AH30" i="9"/>
  <c r="AO67" i="12"/>
  <c r="AO13" i="12" s="1"/>
  <c r="AO28" i="9"/>
  <c r="AL60" i="12"/>
  <c r="AL25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T23" i="12"/>
  <c r="AN14" i="12"/>
  <c r="AN13" i="12" s="1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5" i="7"/>
  <c r="T225" i="7"/>
  <c r="H225" i="7"/>
  <c r="T134" i="7"/>
  <c r="J132" i="7"/>
  <c r="AF134" i="7"/>
  <c r="H134" i="7"/>
  <c r="T81" i="12" l="1"/>
  <c r="AF81" i="12"/>
  <c r="AH13" i="12"/>
  <c r="AI13" i="12"/>
  <c r="T105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N42" i="9"/>
  <c r="AN41" i="9" s="1"/>
  <c r="AO35" i="9"/>
  <c r="AO34" i="9" s="1"/>
  <c r="AN31" i="9"/>
  <c r="AG31" i="9"/>
  <c r="AH31" i="9"/>
  <c r="AL31" i="9"/>
  <c r="AP31" i="9"/>
  <c r="AG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F14" i="12" s="1"/>
  <c r="AM291" i="7"/>
  <c r="AM290" i="7" s="1"/>
  <c r="AM288" i="7"/>
  <c r="AM283" i="7"/>
  <c r="AM279" i="7"/>
  <c r="AM268" i="7"/>
  <c r="AM267" i="7" s="1"/>
  <c r="AM265" i="7"/>
  <c r="AM260" i="7"/>
  <c r="AM256" i="7"/>
  <c r="AM247" i="7"/>
  <c r="AM246" i="7" s="1"/>
  <c r="AM245" i="7" s="1"/>
  <c r="AM244" i="7" s="1"/>
  <c r="AM240" i="7"/>
  <c r="AM239" i="7" s="1"/>
  <c r="AM238" i="7" s="1"/>
  <c r="AM234" i="7"/>
  <c r="AM233" i="7" s="1"/>
  <c r="AM230" i="7"/>
  <c r="AM229" i="7" s="1"/>
  <c r="AM180" i="7"/>
  <c r="AM176" i="7"/>
  <c r="AM167" i="7"/>
  <c r="AM166" i="7" s="1"/>
  <c r="AM165" i="7" s="1"/>
  <c r="AM161" i="7"/>
  <c r="AM160" i="7" s="1"/>
  <c r="AM155" i="7"/>
  <c r="AM154" i="7" s="1"/>
  <c r="AM147" i="7"/>
  <c r="AM143" i="7"/>
  <c r="AM136" i="7"/>
  <c r="AM132" i="7"/>
  <c r="AM129" i="7"/>
  <c r="AM123" i="7"/>
  <c r="AM77" i="7"/>
  <c r="AM73" i="7"/>
  <c r="AM66" i="7"/>
  <c r="AM60" i="7"/>
  <c r="AM52" i="7"/>
  <c r="AM48" i="7"/>
  <c r="AA247" i="7"/>
  <c r="AA246" i="7" s="1"/>
  <c r="AA245" i="7" s="1"/>
  <c r="AA244" i="7" s="1"/>
  <c r="AA240" i="7"/>
  <c r="AA239" i="7" s="1"/>
  <c r="AA238" i="7" s="1"/>
  <c r="AA234" i="7"/>
  <c r="AA233" i="7" s="1"/>
  <c r="AA230" i="7"/>
  <c r="AA229" i="7" s="1"/>
  <c r="AA180" i="7"/>
  <c r="AA176" i="7"/>
  <c r="AA167" i="7"/>
  <c r="AA166" i="7" s="1"/>
  <c r="AA165" i="7" s="1"/>
  <c r="AA161" i="7"/>
  <c r="AA160" i="7" s="1"/>
  <c r="AA155" i="7"/>
  <c r="AA154" i="7" s="1"/>
  <c r="AA147" i="7"/>
  <c r="AA143" i="7"/>
  <c r="AA136" i="7"/>
  <c r="AA132" i="7"/>
  <c r="AA129" i="7"/>
  <c r="AA123" i="7"/>
  <c r="AA77" i="7"/>
  <c r="AA73" i="7"/>
  <c r="AA66" i="7"/>
  <c r="AA60" i="7"/>
  <c r="AA52" i="7"/>
  <c r="AA48" i="7"/>
  <c r="O291" i="7"/>
  <c r="O290" i="7" s="1"/>
  <c r="O288" i="7"/>
  <c r="O283" i="7"/>
  <c r="O279" i="7"/>
  <c r="O268" i="7"/>
  <c r="O267" i="7" s="1"/>
  <c r="O265" i="7"/>
  <c r="O260" i="7"/>
  <c r="O256" i="7"/>
  <c r="O247" i="7"/>
  <c r="O246" i="7" s="1"/>
  <c r="O245" i="7" s="1"/>
  <c r="O244" i="7" s="1"/>
  <c r="O240" i="7"/>
  <c r="O239" i="7" s="1"/>
  <c r="O238" i="7" s="1"/>
  <c r="O234" i="7"/>
  <c r="O233" i="7" s="1"/>
  <c r="O230" i="7"/>
  <c r="O229" i="7" s="1"/>
  <c r="O180" i="7"/>
  <c r="O176" i="7"/>
  <c r="O167" i="7"/>
  <c r="O166" i="7" s="1"/>
  <c r="O165" i="7" s="1"/>
  <c r="O161" i="7"/>
  <c r="O160" i="7" s="1"/>
  <c r="O155" i="7"/>
  <c r="O154" i="7" s="1"/>
  <c r="O147" i="7"/>
  <c r="O143" i="7"/>
  <c r="O136" i="7"/>
  <c r="O132" i="7"/>
  <c r="O129" i="7"/>
  <c r="O123" i="7"/>
  <c r="O77" i="7"/>
  <c r="O73" i="7"/>
  <c r="O66" i="7"/>
  <c r="O60" i="7"/>
  <c r="O52" i="7"/>
  <c r="O48" i="7"/>
  <c r="AM72" i="7" l="1"/>
  <c r="AM71" i="7" s="1"/>
  <c r="N9" i="9"/>
  <c r="O175" i="7"/>
  <c r="O174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W9" i="12"/>
  <c r="V13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1" i="7"/>
  <c r="AA142" i="7"/>
  <c r="AA141" i="7" s="1"/>
  <c r="AA72" i="7"/>
  <c r="AA71" i="7" s="1"/>
  <c r="AA175" i="7"/>
  <c r="AA174" i="7" s="1"/>
  <c r="O59" i="7"/>
  <c r="O142" i="7"/>
  <c r="O141" i="7" s="1"/>
  <c r="O131" i="7"/>
  <c r="O278" i="7"/>
  <c r="AA47" i="7"/>
  <c r="AM175" i="7"/>
  <c r="AM174" i="7" s="1"/>
  <c r="O47" i="7"/>
  <c r="O72" i="7"/>
  <c r="O71" i="7" s="1"/>
  <c r="AM59" i="7"/>
  <c r="AM46" i="7" s="1"/>
  <c r="AM122" i="7"/>
  <c r="AA153" i="7"/>
  <c r="AA131" i="7"/>
  <c r="AM142" i="7"/>
  <c r="AM141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AF13" i="12" s="1"/>
  <c r="J8" i="12"/>
  <c r="AA122" i="7"/>
  <c r="AM228" i="7"/>
  <c r="AM153" i="7"/>
  <c r="O122" i="7"/>
  <c r="AA59" i="7"/>
  <c r="AM255" i="7"/>
  <c r="AM254" i="7" s="1"/>
  <c r="AM253" i="7" s="1"/>
  <c r="AM278" i="7"/>
  <c r="AM277" i="7" s="1"/>
  <c r="AM276" i="7" s="1"/>
  <c r="O153" i="7"/>
  <c r="AA228" i="7"/>
  <c r="O228" i="7"/>
  <c r="O255" i="7"/>
  <c r="O254" i="7" s="1"/>
  <c r="O253" i="7" s="1"/>
  <c r="O277" i="7"/>
  <c r="O276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7" i="7"/>
  <c r="AH246" i="7" s="1"/>
  <c r="AH245" i="7" s="1"/>
  <c r="AH244" i="7" s="1"/>
  <c r="AH240" i="7"/>
  <c r="AH239" i="7" s="1"/>
  <c r="AH238" i="7" s="1"/>
  <c r="AH234" i="7"/>
  <c r="AH233" i="7" s="1"/>
  <c r="AH230" i="7"/>
  <c r="AH229" i="7" s="1"/>
  <c r="AH180" i="7"/>
  <c r="AH176" i="7"/>
  <c r="AH167" i="7"/>
  <c r="AH166" i="7" s="1"/>
  <c r="AH165" i="7" s="1"/>
  <c r="AH161" i="7"/>
  <c r="AH160" i="7" s="1"/>
  <c r="AH155" i="7"/>
  <c r="AH154" i="7" s="1"/>
  <c r="AH147" i="7"/>
  <c r="AH143" i="7"/>
  <c r="AH136" i="7"/>
  <c r="AH132" i="7"/>
  <c r="AH129" i="7"/>
  <c r="AH123" i="7"/>
  <c r="AH66" i="7"/>
  <c r="AH60" i="7"/>
  <c r="AH52" i="7"/>
  <c r="AH48" i="7"/>
  <c r="J291" i="7"/>
  <c r="J290" i="7" s="1"/>
  <c r="J288" i="7"/>
  <c r="J283" i="7"/>
  <c r="J279" i="7"/>
  <c r="J268" i="7"/>
  <c r="J267" i="7" s="1"/>
  <c r="J265" i="7"/>
  <c r="J260" i="7"/>
  <c r="J256" i="7"/>
  <c r="J247" i="7"/>
  <c r="J246" i="7" s="1"/>
  <c r="J245" i="7" s="1"/>
  <c r="J244" i="7" s="1"/>
  <c r="J240" i="7"/>
  <c r="J239" i="7" s="1"/>
  <c r="J238" i="7" s="1"/>
  <c r="J234" i="7"/>
  <c r="J233" i="7" s="1"/>
  <c r="J230" i="7"/>
  <c r="J229" i="7" s="1"/>
  <c r="J180" i="7"/>
  <c r="J176" i="7"/>
  <c r="J167" i="7"/>
  <c r="J166" i="7" s="1"/>
  <c r="J165" i="7" s="1"/>
  <c r="J161" i="7"/>
  <c r="J160" i="7" s="1"/>
  <c r="J155" i="7"/>
  <c r="J154" i="7" s="1"/>
  <c r="J147" i="7"/>
  <c r="J143" i="7"/>
  <c r="J136" i="7"/>
  <c r="J129" i="7"/>
  <c r="J123" i="7"/>
  <c r="J66" i="7"/>
  <c r="J60" i="7"/>
  <c r="J52" i="7"/>
  <c r="J48" i="7"/>
  <c r="V247" i="7"/>
  <c r="V246" i="7" s="1"/>
  <c r="V245" i="7" s="1"/>
  <c r="V244" i="7" s="1"/>
  <c r="V240" i="7"/>
  <c r="V239" i="7" s="1"/>
  <c r="V238" i="7" s="1"/>
  <c r="V234" i="7"/>
  <c r="V233" i="7" s="1"/>
  <c r="V230" i="7"/>
  <c r="V229" i="7" s="1"/>
  <c r="V180" i="7"/>
  <c r="V176" i="7"/>
  <c r="V167" i="7"/>
  <c r="V166" i="7" s="1"/>
  <c r="V165" i="7" s="1"/>
  <c r="V161" i="7"/>
  <c r="V160" i="7" s="1"/>
  <c r="V155" i="7"/>
  <c r="V154" i="7" s="1"/>
  <c r="V147" i="7"/>
  <c r="V143" i="7"/>
  <c r="V136" i="7"/>
  <c r="V132" i="7"/>
  <c r="V131" i="7" s="1"/>
  <c r="V129" i="7"/>
  <c r="V123" i="7"/>
  <c r="V66" i="7"/>
  <c r="V60" i="7"/>
  <c r="V52" i="7"/>
  <c r="V48" i="7"/>
  <c r="AF9" i="12" l="1"/>
  <c r="AH175" i="7"/>
  <c r="AH174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V47" i="7"/>
  <c r="V142" i="7"/>
  <c r="V141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I16" i="7" s="1"/>
  <c r="AK8" i="12"/>
  <c r="AH8" i="12"/>
  <c r="AG9" i="9"/>
  <c r="AJ8" i="12"/>
  <c r="X8" i="12"/>
  <c r="V8" i="12"/>
  <c r="T9" i="12"/>
  <c r="X9" i="9"/>
  <c r="U8" i="12"/>
  <c r="V9" i="9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5" i="7"/>
  <c r="J254" i="7" s="1"/>
  <c r="J253" i="7" s="1"/>
  <c r="J131" i="7"/>
  <c r="AH142" i="7"/>
  <c r="AH141" i="7" s="1"/>
  <c r="AH59" i="7"/>
  <c r="AH131" i="7"/>
  <c r="AF73" i="7"/>
  <c r="J59" i="7"/>
  <c r="V175" i="7"/>
  <c r="V174" i="7" s="1"/>
  <c r="J142" i="7"/>
  <c r="J141" i="7" s="1"/>
  <c r="J228" i="7"/>
  <c r="J207" i="7" s="1"/>
  <c r="H207" i="7" s="1"/>
  <c r="H73" i="7"/>
  <c r="AF77" i="7"/>
  <c r="T73" i="7"/>
  <c r="V59" i="7"/>
  <c r="V153" i="7"/>
  <c r="J122" i="7"/>
  <c r="J278" i="7"/>
  <c r="J277" i="7" s="1"/>
  <c r="J276" i="7" s="1"/>
  <c r="J175" i="7"/>
  <c r="J174" i="7" s="1"/>
  <c r="AH122" i="7"/>
  <c r="V122" i="7"/>
  <c r="V121" i="7" s="1"/>
  <c r="V120" i="7" s="1"/>
  <c r="J153" i="7"/>
  <c r="V228" i="7"/>
  <c r="AH228" i="7"/>
  <c r="AH207" i="7" s="1"/>
  <c r="AF207" i="7" s="1"/>
  <c r="AH153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0" i="7"/>
  <c r="H130" i="7"/>
  <c r="AQ129" i="7"/>
  <c r="AP129" i="7"/>
  <c r="AO129" i="7"/>
  <c r="AN129" i="7"/>
  <c r="AL129" i="7"/>
  <c r="AK129" i="7"/>
  <c r="AJ129" i="7"/>
  <c r="AI129" i="7"/>
  <c r="AG129" i="7"/>
  <c r="AE129" i="7"/>
  <c r="AD129" i="7"/>
  <c r="AC129" i="7"/>
  <c r="AB129" i="7"/>
  <c r="Z129" i="7"/>
  <c r="Y129" i="7"/>
  <c r="X129" i="7"/>
  <c r="W129" i="7"/>
  <c r="U129" i="7"/>
  <c r="S129" i="7"/>
  <c r="R129" i="7"/>
  <c r="Q129" i="7"/>
  <c r="P129" i="7"/>
  <c r="N129" i="7"/>
  <c r="M129" i="7"/>
  <c r="L129" i="7"/>
  <c r="K129" i="7"/>
  <c r="I129" i="7"/>
  <c r="K123" i="7"/>
  <c r="AQ123" i="7"/>
  <c r="AF130" i="7"/>
  <c r="AV38" i="7" s="1"/>
  <c r="AO247" i="7"/>
  <c r="AO246" i="7" s="1"/>
  <c r="AO245" i="7" s="1"/>
  <c r="AO244" i="7" s="1"/>
  <c r="I247" i="7"/>
  <c r="I246" i="7" s="1"/>
  <c r="I245" i="7" s="1"/>
  <c r="I244" i="7" s="1"/>
  <c r="I66" i="7"/>
  <c r="I60" i="7"/>
  <c r="AF249" i="7"/>
  <c r="AV74" i="7" s="1"/>
  <c r="T249" i="7"/>
  <c r="AU74" i="7" s="1"/>
  <c r="H249" i="7"/>
  <c r="AT74" i="7" s="1"/>
  <c r="AF248" i="7"/>
  <c r="AV73" i="7" s="1"/>
  <c r="T248" i="7"/>
  <c r="AU73" i="7" s="1"/>
  <c r="H248" i="7"/>
  <c r="AT73" i="7" s="1"/>
  <c r="AQ247" i="7"/>
  <c r="AQ246" i="7" s="1"/>
  <c r="AQ245" i="7" s="1"/>
  <c r="AQ244" i="7" s="1"/>
  <c r="AP247" i="7"/>
  <c r="AP246" i="7" s="1"/>
  <c r="AP245" i="7" s="1"/>
  <c r="AP244" i="7" s="1"/>
  <c r="AN247" i="7"/>
  <c r="AN246" i="7" s="1"/>
  <c r="AN245" i="7" s="1"/>
  <c r="AN244" i="7" s="1"/>
  <c r="AL247" i="7"/>
  <c r="AL246" i="7" s="1"/>
  <c r="AL245" i="7" s="1"/>
  <c r="AL244" i="7" s="1"/>
  <c r="AK247" i="7"/>
  <c r="AK246" i="7" s="1"/>
  <c r="AK245" i="7" s="1"/>
  <c r="AK244" i="7" s="1"/>
  <c r="AJ247" i="7"/>
  <c r="AJ246" i="7" s="1"/>
  <c r="AJ245" i="7" s="1"/>
  <c r="AJ244" i="7" s="1"/>
  <c r="AI247" i="7"/>
  <c r="AI246" i="7" s="1"/>
  <c r="AI245" i="7" s="1"/>
  <c r="AI244" i="7" s="1"/>
  <c r="AG247" i="7"/>
  <c r="AG246" i="7" s="1"/>
  <c r="AG245" i="7" s="1"/>
  <c r="AG244" i="7" s="1"/>
  <c r="AE247" i="7"/>
  <c r="AE246" i="7" s="1"/>
  <c r="AE245" i="7" s="1"/>
  <c r="AE244" i="7" s="1"/>
  <c r="AD247" i="7"/>
  <c r="AD246" i="7" s="1"/>
  <c r="AD245" i="7" s="1"/>
  <c r="AD244" i="7" s="1"/>
  <c r="AC247" i="7"/>
  <c r="AC246" i="7" s="1"/>
  <c r="AC245" i="7" s="1"/>
  <c r="AC244" i="7" s="1"/>
  <c r="AB247" i="7"/>
  <c r="AB246" i="7" s="1"/>
  <c r="AB245" i="7" s="1"/>
  <c r="AB244" i="7" s="1"/>
  <c r="Z247" i="7"/>
  <c r="Z246" i="7" s="1"/>
  <c r="Z245" i="7" s="1"/>
  <c r="Z244" i="7" s="1"/>
  <c r="Y247" i="7"/>
  <c r="Y246" i="7" s="1"/>
  <c r="Y245" i="7" s="1"/>
  <c r="Y244" i="7" s="1"/>
  <c r="X247" i="7"/>
  <c r="X246" i="7" s="1"/>
  <c r="X245" i="7" s="1"/>
  <c r="X244" i="7" s="1"/>
  <c r="W247" i="7"/>
  <c r="W246" i="7" s="1"/>
  <c r="W245" i="7" s="1"/>
  <c r="W244" i="7" s="1"/>
  <c r="U247" i="7"/>
  <c r="U246" i="7" s="1"/>
  <c r="U245" i="7" s="1"/>
  <c r="U244" i="7" s="1"/>
  <c r="S247" i="7"/>
  <c r="S246" i="7" s="1"/>
  <c r="S245" i="7" s="1"/>
  <c r="S244" i="7" s="1"/>
  <c r="R247" i="7"/>
  <c r="R246" i="7" s="1"/>
  <c r="R245" i="7" s="1"/>
  <c r="R244" i="7" s="1"/>
  <c r="Q247" i="7"/>
  <c r="Q246" i="7" s="1"/>
  <c r="Q245" i="7" s="1"/>
  <c r="Q244" i="7" s="1"/>
  <c r="P247" i="7"/>
  <c r="P246" i="7" s="1"/>
  <c r="P245" i="7" s="1"/>
  <c r="P244" i="7" s="1"/>
  <c r="N247" i="7"/>
  <c r="N246" i="7" s="1"/>
  <c r="N245" i="7" s="1"/>
  <c r="N244" i="7" s="1"/>
  <c r="M247" i="7"/>
  <c r="M246" i="7" s="1"/>
  <c r="M245" i="7" s="1"/>
  <c r="M244" i="7" s="1"/>
  <c r="L247" i="7"/>
  <c r="L246" i="7" s="1"/>
  <c r="L245" i="7" s="1"/>
  <c r="L244" i="7" s="1"/>
  <c r="K247" i="7"/>
  <c r="K246" i="7" s="1"/>
  <c r="K245" i="7" s="1"/>
  <c r="K244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AF9" i="9"/>
  <c r="T9" i="9"/>
  <c r="AH121" i="7"/>
  <c r="AH120" i="7" s="1"/>
  <c r="H71" i="7"/>
  <c r="T72" i="7"/>
  <c r="AH46" i="7"/>
  <c r="K122" i="7"/>
  <c r="T71" i="7"/>
  <c r="AF72" i="7"/>
  <c r="H72" i="7"/>
  <c r="V46" i="7"/>
  <c r="V16" i="7" s="1"/>
  <c r="AF129" i="7"/>
  <c r="AQ122" i="7"/>
  <c r="I59" i="7"/>
  <c r="I46" i="7" s="1"/>
  <c r="I16" i="7" s="1"/>
  <c r="T244" i="7"/>
  <c r="T129" i="7"/>
  <c r="H129" i="7"/>
  <c r="H244" i="7"/>
  <c r="T245" i="7"/>
  <c r="H246" i="7"/>
  <c r="G36" i="5" s="1"/>
  <c r="AF247" i="7"/>
  <c r="AF245" i="7"/>
  <c r="AF244" i="7"/>
  <c r="H247" i="7"/>
  <c r="T246" i="7"/>
  <c r="H36" i="5" s="1"/>
  <c r="AF246" i="7"/>
  <c r="I36" i="5" s="1"/>
  <c r="T247" i="7"/>
  <c r="H245" i="7"/>
  <c r="AF293" i="7"/>
  <c r="AF292" i="7"/>
  <c r="AF289" i="7"/>
  <c r="AF287" i="7"/>
  <c r="AF286" i="7"/>
  <c r="AF285" i="7"/>
  <c r="AF284" i="7"/>
  <c r="AF282" i="7"/>
  <c r="AF281" i="7"/>
  <c r="AF280" i="7"/>
  <c r="AF270" i="7"/>
  <c r="AF269" i="7"/>
  <c r="AF266" i="7"/>
  <c r="AF264" i="7"/>
  <c r="AF263" i="7"/>
  <c r="AF262" i="7"/>
  <c r="AF261" i="7"/>
  <c r="AF259" i="7"/>
  <c r="AF258" i="7"/>
  <c r="AF257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84" i="7"/>
  <c r="AF183" i="7"/>
  <c r="AF182" i="7"/>
  <c r="AF181" i="7"/>
  <c r="AF179" i="7"/>
  <c r="AF178" i="7"/>
  <c r="AF177" i="7"/>
  <c r="AF171" i="7"/>
  <c r="AF170" i="7"/>
  <c r="AF169" i="7"/>
  <c r="AF168" i="7"/>
  <c r="AF162" i="7"/>
  <c r="AF159" i="7"/>
  <c r="AF158" i="7"/>
  <c r="AF157" i="7"/>
  <c r="AF156" i="7"/>
  <c r="AF151" i="7"/>
  <c r="AF150" i="7"/>
  <c r="AF149" i="7"/>
  <c r="AF148" i="7"/>
  <c r="AF146" i="7"/>
  <c r="AF145" i="7"/>
  <c r="AV21" i="7" s="1"/>
  <c r="AF144" i="7"/>
  <c r="AV20" i="7" s="1"/>
  <c r="AF138" i="7"/>
  <c r="AF137" i="7"/>
  <c r="AF135" i="7"/>
  <c r="AF133" i="7"/>
  <c r="AF128" i="7"/>
  <c r="AF127" i="7"/>
  <c r="AV27" i="7" s="1"/>
  <c r="AF126" i="7"/>
  <c r="AF125" i="7"/>
  <c r="AF124" i="7"/>
  <c r="AF242" i="7"/>
  <c r="AF241" i="7"/>
  <c r="AF236" i="7"/>
  <c r="AF235" i="7"/>
  <c r="AF232" i="7"/>
  <c r="AF231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84" i="7"/>
  <c r="T183" i="7"/>
  <c r="T182" i="7"/>
  <c r="T181" i="7"/>
  <c r="T179" i="7"/>
  <c r="T178" i="7"/>
  <c r="T177" i="7"/>
  <c r="T171" i="7"/>
  <c r="T170" i="7"/>
  <c r="T169" i="7"/>
  <c r="T168" i="7"/>
  <c r="T162" i="7"/>
  <c r="T159" i="7"/>
  <c r="T158" i="7"/>
  <c r="T157" i="7"/>
  <c r="T156" i="7"/>
  <c r="T151" i="7"/>
  <c r="T150" i="7"/>
  <c r="T149" i="7"/>
  <c r="T148" i="7"/>
  <c r="T146" i="7"/>
  <c r="T145" i="7"/>
  <c r="T144" i="7"/>
  <c r="AU20" i="7" s="1"/>
  <c r="T138" i="7"/>
  <c r="T137" i="7"/>
  <c r="T135" i="7"/>
  <c r="T133" i="7"/>
  <c r="T128" i="7"/>
  <c r="T127" i="7"/>
  <c r="AU27" i="7" s="1"/>
  <c r="T126" i="7"/>
  <c r="T125" i="7"/>
  <c r="T124" i="7"/>
  <c r="T242" i="7"/>
  <c r="T241" i="7"/>
  <c r="T236" i="7"/>
  <c r="T235" i="7"/>
  <c r="T232" i="7"/>
  <c r="T231" i="7"/>
  <c r="AQ291" i="7"/>
  <c r="AP291" i="7"/>
  <c r="AP290" i="7" s="1"/>
  <c r="AO291" i="7"/>
  <c r="AO290" i="7" s="1"/>
  <c r="AN291" i="7"/>
  <c r="AN290" i="7" s="1"/>
  <c r="AL291" i="7"/>
  <c r="AL290" i="7" s="1"/>
  <c r="AK291" i="7"/>
  <c r="AK290" i="7" s="1"/>
  <c r="AJ291" i="7"/>
  <c r="AJ290" i="7" s="1"/>
  <c r="AI291" i="7"/>
  <c r="AQ290" i="7"/>
  <c r="AQ288" i="7"/>
  <c r="AP288" i="7"/>
  <c r="AO288" i="7"/>
  <c r="AN288" i="7"/>
  <c r="AL288" i="7"/>
  <c r="AK288" i="7"/>
  <c r="AJ288" i="7"/>
  <c r="AI288" i="7"/>
  <c r="AQ283" i="7"/>
  <c r="AP283" i="7"/>
  <c r="AO283" i="7"/>
  <c r="AN283" i="7"/>
  <c r="AL283" i="7"/>
  <c r="AK283" i="7"/>
  <c r="AJ283" i="7"/>
  <c r="AI283" i="7"/>
  <c r="AQ279" i="7"/>
  <c r="AP279" i="7"/>
  <c r="AO279" i="7"/>
  <c r="AN279" i="7"/>
  <c r="AN278" i="7" s="1"/>
  <c r="AL279" i="7"/>
  <c r="AL278" i="7" s="1"/>
  <c r="AK279" i="7"/>
  <c r="AJ279" i="7"/>
  <c r="AI279" i="7"/>
  <c r="AQ268" i="7"/>
  <c r="AP268" i="7"/>
  <c r="AP267" i="7" s="1"/>
  <c r="AO268" i="7"/>
  <c r="AO267" i="7" s="1"/>
  <c r="AN268" i="7"/>
  <c r="AN267" i="7" s="1"/>
  <c r="AL268" i="7"/>
  <c r="AL267" i="7" s="1"/>
  <c r="AK268" i="7"/>
  <c r="AK267" i="7" s="1"/>
  <c r="AJ268" i="7"/>
  <c r="AJ267" i="7" s="1"/>
  <c r="AI268" i="7"/>
  <c r="AQ267" i="7"/>
  <c r="AQ265" i="7"/>
  <c r="AP265" i="7"/>
  <c r="AO265" i="7"/>
  <c r="AN265" i="7"/>
  <c r="AL265" i="7"/>
  <c r="AK265" i="7"/>
  <c r="AJ265" i="7"/>
  <c r="AI265" i="7"/>
  <c r="AQ260" i="7"/>
  <c r="AP260" i="7"/>
  <c r="AO260" i="7"/>
  <c r="AN260" i="7"/>
  <c r="AL260" i="7"/>
  <c r="AK260" i="7"/>
  <c r="AJ260" i="7"/>
  <c r="AI260" i="7"/>
  <c r="AQ256" i="7"/>
  <c r="AP256" i="7"/>
  <c r="AO256" i="7"/>
  <c r="AO255" i="7" s="1"/>
  <c r="AN256" i="7"/>
  <c r="AN255" i="7" s="1"/>
  <c r="AL256" i="7"/>
  <c r="AK256" i="7"/>
  <c r="AJ256" i="7"/>
  <c r="AJ255" i="7" s="1"/>
  <c r="AI256" i="7"/>
  <c r="AI255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0" i="7"/>
  <c r="AP180" i="7"/>
  <c r="AO180" i="7"/>
  <c r="AN180" i="7"/>
  <c r="AL180" i="7"/>
  <c r="AK180" i="7"/>
  <c r="AJ180" i="7"/>
  <c r="AI180" i="7"/>
  <c r="AG180" i="7"/>
  <c r="AQ176" i="7"/>
  <c r="AP176" i="7"/>
  <c r="AO176" i="7"/>
  <c r="AN176" i="7"/>
  <c r="AL176" i="7"/>
  <c r="AK176" i="7"/>
  <c r="AJ176" i="7"/>
  <c r="AI176" i="7"/>
  <c r="AG176" i="7"/>
  <c r="AQ167" i="7"/>
  <c r="AQ166" i="7" s="1"/>
  <c r="AQ165" i="7" s="1"/>
  <c r="AP167" i="7"/>
  <c r="AO167" i="7"/>
  <c r="AO166" i="7" s="1"/>
  <c r="AO165" i="7" s="1"/>
  <c r="AN167" i="7"/>
  <c r="AN166" i="7" s="1"/>
  <c r="AN165" i="7" s="1"/>
  <c r="AL167" i="7"/>
  <c r="AL166" i="7" s="1"/>
  <c r="AL165" i="7" s="1"/>
  <c r="AK167" i="7"/>
  <c r="AK166" i="7" s="1"/>
  <c r="AK165" i="7" s="1"/>
  <c r="AJ167" i="7"/>
  <c r="AJ166" i="7" s="1"/>
  <c r="AJ165" i="7" s="1"/>
  <c r="AI167" i="7"/>
  <c r="AI166" i="7" s="1"/>
  <c r="AI165" i="7" s="1"/>
  <c r="AG167" i="7"/>
  <c r="AP166" i="7"/>
  <c r="AP165" i="7" s="1"/>
  <c r="AQ161" i="7"/>
  <c r="AQ160" i="7" s="1"/>
  <c r="AP161" i="7"/>
  <c r="AP160" i="7" s="1"/>
  <c r="AO161" i="7"/>
  <c r="AO160" i="7" s="1"/>
  <c r="AN161" i="7"/>
  <c r="AN160" i="7" s="1"/>
  <c r="AL161" i="7"/>
  <c r="AL160" i="7" s="1"/>
  <c r="AK161" i="7"/>
  <c r="AK160" i="7" s="1"/>
  <c r="AJ161" i="7"/>
  <c r="AJ160" i="7" s="1"/>
  <c r="AI161" i="7"/>
  <c r="AI160" i="7" s="1"/>
  <c r="AG161" i="7"/>
  <c r="AQ155" i="7"/>
  <c r="AQ154" i="7" s="1"/>
  <c r="AP155" i="7"/>
  <c r="AP154" i="7" s="1"/>
  <c r="AO155" i="7"/>
  <c r="AO154" i="7" s="1"/>
  <c r="AN155" i="7"/>
  <c r="AN154" i="7" s="1"/>
  <c r="AL155" i="7"/>
  <c r="AL154" i="7" s="1"/>
  <c r="AK155" i="7"/>
  <c r="AK154" i="7" s="1"/>
  <c r="AJ155" i="7"/>
  <c r="AJ154" i="7" s="1"/>
  <c r="AI155" i="7"/>
  <c r="AI154" i="7" s="1"/>
  <c r="AG155" i="7"/>
  <c r="AQ147" i="7"/>
  <c r="AP147" i="7"/>
  <c r="AO147" i="7"/>
  <c r="AN147" i="7"/>
  <c r="AL147" i="7"/>
  <c r="AK147" i="7"/>
  <c r="AJ147" i="7"/>
  <c r="AI147" i="7"/>
  <c r="AG147" i="7"/>
  <c r="AQ143" i="7"/>
  <c r="AP143" i="7"/>
  <c r="AO143" i="7"/>
  <c r="AN143" i="7"/>
  <c r="AL143" i="7"/>
  <c r="AK143" i="7"/>
  <c r="AJ143" i="7"/>
  <c r="AI143" i="7"/>
  <c r="AG143" i="7"/>
  <c r="AQ136" i="7"/>
  <c r="AP136" i="7"/>
  <c r="AO136" i="7"/>
  <c r="AN136" i="7"/>
  <c r="AL136" i="7"/>
  <c r="AK136" i="7"/>
  <c r="AJ136" i="7"/>
  <c r="AI136" i="7"/>
  <c r="AG136" i="7"/>
  <c r="AQ132" i="7"/>
  <c r="AP132" i="7"/>
  <c r="AO132" i="7"/>
  <c r="AN132" i="7"/>
  <c r="AL132" i="7"/>
  <c r="AK132" i="7"/>
  <c r="AJ132" i="7"/>
  <c r="AI132" i="7"/>
  <c r="AG132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0" i="7"/>
  <c r="AQ239" i="7" s="1"/>
  <c r="AQ238" i="7" s="1"/>
  <c r="AP240" i="7"/>
  <c r="AP239" i="7" s="1"/>
  <c r="AP238" i="7" s="1"/>
  <c r="AO240" i="7"/>
  <c r="AO239" i="7" s="1"/>
  <c r="AO238" i="7" s="1"/>
  <c r="AN240" i="7"/>
  <c r="AN239" i="7" s="1"/>
  <c r="AN238" i="7" s="1"/>
  <c r="AL240" i="7"/>
  <c r="AL239" i="7" s="1"/>
  <c r="AL238" i="7" s="1"/>
  <c r="AK240" i="7"/>
  <c r="AK239" i="7" s="1"/>
  <c r="AK238" i="7" s="1"/>
  <c r="AJ240" i="7"/>
  <c r="AJ239" i="7" s="1"/>
  <c r="AJ238" i="7" s="1"/>
  <c r="AI240" i="7"/>
  <c r="AI239" i="7" s="1"/>
  <c r="AI238" i="7" s="1"/>
  <c r="AG240" i="7"/>
  <c r="AQ234" i="7"/>
  <c r="AQ233" i="7" s="1"/>
  <c r="AP234" i="7"/>
  <c r="AP233" i="7" s="1"/>
  <c r="AO234" i="7"/>
  <c r="AO233" i="7" s="1"/>
  <c r="AN234" i="7"/>
  <c r="AN233" i="7" s="1"/>
  <c r="AL234" i="7"/>
  <c r="AL233" i="7" s="1"/>
  <c r="AK234" i="7"/>
  <c r="AK233" i="7" s="1"/>
  <c r="AJ234" i="7"/>
  <c r="AJ233" i="7" s="1"/>
  <c r="AI234" i="7"/>
  <c r="AG234" i="7"/>
  <c r="AG233" i="7" s="1"/>
  <c r="AQ230" i="7"/>
  <c r="AQ229" i="7" s="1"/>
  <c r="AP230" i="7"/>
  <c r="AP229" i="7" s="1"/>
  <c r="AO230" i="7"/>
  <c r="AO229" i="7" s="1"/>
  <c r="AN230" i="7"/>
  <c r="AN229" i="7" s="1"/>
  <c r="AL230" i="7"/>
  <c r="AL229" i="7" s="1"/>
  <c r="AK230" i="7"/>
  <c r="AK229" i="7" s="1"/>
  <c r="AJ230" i="7"/>
  <c r="AJ229" i="7" s="1"/>
  <c r="AI230" i="7"/>
  <c r="AI229" i="7" s="1"/>
  <c r="AG230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0" i="7"/>
  <c r="AD180" i="7"/>
  <c r="AC180" i="7"/>
  <c r="AB180" i="7"/>
  <c r="Z180" i="7"/>
  <c r="Y180" i="7"/>
  <c r="X180" i="7"/>
  <c r="W180" i="7"/>
  <c r="U180" i="7"/>
  <c r="AE176" i="7"/>
  <c r="AD176" i="7"/>
  <c r="AC176" i="7"/>
  <c r="AB176" i="7"/>
  <c r="Z176" i="7"/>
  <c r="Y176" i="7"/>
  <c r="X176" i="7"/>
  <c r="W176" i="7"/>
  <c r="U176" i="7"/>
  <c r="AE167" i="7"/>
  <c r="AE166" i="7" s="1"/>
  <c r="AE165" i="7" s="1"/>
  <c r="AD167" i="7"/>
  <c r="AC167" i="7"/>
  <c r="AC166" i="7" s="1"/>
  <c r="AB167" i="7"/>
  <c r="AB166" i="7" s="1"/>
  <c r="AB165" i="7" s="1"/>
  <c r="Z167" i="7"/>
  <c r="Z166" i="7" s="1"/>
  <c r="Z165" i="7" s="1"/>
  <c r="Y167" i="7"/>
  <c r="Y166" i="7" s="1"/>
  <c r="Y165" i="7" s="1"/>
  <c r="X167" i="7"/>
  <c r="X166" i="7" s="1"/>
  <c r="X165" i="7" s="1"/>
  <c r="W167" i="7"/>
  <c r="W166" i="7" s="1"/>
  <c r="W165" i="7" s="1"/>
  <c r="U167" i="7"/>
  <c r="AD166" i="7"/>
  <c r="AD165" i="7" s="1"/>
  <c r="AC165" i="7"/>
  <c r="AE161" i="7"/>
  <c r="AE160" i="7" s="1"/>
  <c r="AD161" i="7"/>
  <c r="AD160" i="7" s="1"/>
  <c r="AC161" i="7"/>
  <c r="AC160" i="7" s="1"/>
  <c r="AB161" i="7"/>
  <c r="AB160" i="7" s="1"/>
  <c r="Z161" i="7"/>
  <c r="Z160" i="7" s="1"/>
  <c r="Y161" i="7"/>
  <c r="Y160" i="7" s="1"/>
  <c r="X161" i="7"/>
  <c r="X160" i="7" s="1"/>
  <c r="W161" i="7"/>
  <c r="W160" i="7" s="1"/>
  <c r="U161" i="7"/>
  <c r="AE155" i="7"/>
  <c r="AE154" i="7" s="1"/>
  <c r="AD155" i="7"/>
  <c r="AD154" i="7" s="1"/>
  <c r="AC155" i="7"/>
  <c r="AC154" i="7" s="1"/>
  <c r="AB155" i="7"/>
  <c r="AB154" i="7" s="1"/>
  <c r="Z155" i="7"/>
  <c r="Z154" i="7" s="1"/>
  <c r="Y155" i="7"/>
  <c r="Y154" i="7" s="1"/>
  <c r="X155" i="7"/>
  <c r="X154" i="7" s="1"/>
  <c r="W155" i="7"/>
  <c r="W154" i="7" s="1"/>
  <c r="U155" i="7"/>
  <c r="U154" i="7" s="1"/>
  <c r="AE147" i="7"/>
  <c r="AD147" i="7"/>
  <c r="AC147" i="7"/>
  <c r="AB147" i="7"/>
  <c r="Z147" i="7"/>
  <c r="Y147" i="7"/>
  <c r="X147" i="7"/>
  <c r="W147" i="7"/>
  <c r="U147" i="7"/>
  <c r="AE143" i="7"/>
  <c r="AD143" i="7"/>
  <c r="AC143" i="7"/>
  <c r="AB143" i="7"/>
  <c r="Z143" i="7"/>
  <c r="Y143" i="7"/>
  <c r="X143" i="7"/>
  <c r="W143" i="7"/>
  <c r="U143" i="7"/>
  <c r="AE136" i="7"/>
  <c r="AD136" i="7"/>
  <c r="AC136" i="7"/>
  <c r="AB136" i="7"/>
  <c r="Z136" i="7"/>
  <c r="Y136" i="7"/>
  <c r="X136" i="7"/>
  <c r="W136" i="7"/>
  <c r="U136" i="7"/>
  <c r="AE132" i="7"/>
  <c r="AD132" i="7"/>
  <c r="AC132" i="7"/>
  <c r="AB132" i="7"/>
  <c r="Z132" i="7"/>
  <c r="Y132" i="7"/>
  <c r="X132" i="7"/>
  <c r="W132" i="7"/>
  <c r="U132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0" i="7"/>
  <c r="AE239" i="7" s="1"/>
  <c r="AE238" i="7" s="1"/>
  <c r="AD240" i="7"/>
  <c r="AD239" i="7" s="1"/>
  <c r="AD238" i="7" s="1"/>
  <c r="AC240" i="7"/>
  <c r="AC239" i="7" s="1"/>
  <c r="AC238" i="7" s="1"/>
  <c r="AB240" i="7"/>
  <c r="AB239" i="7" s="1"/>
  <c r="AB238" i="7" s="1"/>
  <c r="Z240" i="7"/>
  <c r="Z239" i="7" s="1"/>
  <c r="Z238" i="7" s="1"/>
  <c r="Y240" i="7"/>
  <c r="Y239" i="7" s="1"/>
  <c r="Y238" i="7" s="1"/>
  <c r="X240" i="7"/>
  <c r="X239" i="7" s="1"/>
  <c r="X238" i="7" s="1"/>
  <c r="W240" i="7"/>
  <c r="W239" i="7" s="1"/>
  <c r="W238" i="7" s="1"/>
  <c r="U240" i="7"/>
  <c r="U239" i="7" s="1"/>
  <c r="U238" i="7" s="1"/>
  <c r="AE234" i="7"/>
  <c r="AE233" i="7" s="1"/>
  <c r="AD234" i="7"/>
  <c r="AC234" i="7"/>
  <c r="AC233" i="7" s="1"/>
  <c r="AB234" i="7"/>
  <c r="AB233" i="7" s="1"/>
  <c r="Z234" i="7"/>
  <c r="Z233" i="7" s="1"/>
  <c r="Y234" i="7"/>
  <c r="Y233" i="7" s="1"/>
  <c r="X234" i="7"/>
  <c r="X233" i="7" s="1"/>
  <c r="W234" i="7"/>
  <c r="W233" i="7" s="1"/>
  <c r="U234" i="7"/>
  <c r="AD233" i="7"/>
  <c r="AE230" i="7"/>
  <c r="AE229" i="7" s="1"/>
  <c r="AD230" i="7"/>
  <c r="AC230" i="7"/>
  <c r="AC229" i="7" s="1"/>
  <c r="AB230" i="7"/>
  <c r="AB229" i="7" s="1"/>
  <c r="Z230" i="7"/>
  <c r="Z229" i="7" s="1"/>
  <c r="Y230" i="7"/>
  <c r="Y229" i="7" s="1"/>
  <c r="X230" i="7"/>
  <c r="X229" i="7" s="1"/>
  <c r="W230" i="7"/>
  <c r="W229" i="7" s="1"/>
  <c r="U230" i="7"/>
  <c r="AD229" i="7"/>
  <c r="AU43" i="7" l="1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5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3" i="7"/>
  <c r="AP153" i="7"/>
  <c r="AI153" i="7"/>
  <c r="Y153" i="7"/>
  <c r="AD153" i="7"/>
  <c r="W153" i="7"/>
  <c r="Z228" i="7"/>
  <c r="AE228" i="7"/>
  <c r="AC131" i="7"/>
  <c r="Z142" i="7"/>
  <c r="Z141" i="7" s="1"/>
  <c r="AE142" i="7"/>
  <c r="AE141" i="7" s="1"/>
  <c r="AL228" i="7"/>
  <c r="AJ131" i="7"/>
  <c r="AO131" i="7"/>
  <c r="AL142" i="7"/>
  <c r="AL141" i="7" s="1"/>
  <c r="AO175" i="7"/>
  <c r="AO174" i="7" s="1"/>
  <c r="AF283" i="7"/>
  <c r="AF288" i="7"/>
  <c r="AO228" i="7"/>
  <c r="AJ228" i="7"/>
  <c r="AL131" i="7"/>
  <c r="Y131" i="7"/>
  <c r="AD131" i="7"/>
  <c r="AD121" i="7" s="1"/>
  <c r="AD120" i="7" s="1"/>
  <c r="X131" i="7"/>
  <c r="U59" i="7"/>
  <c r="Z59" i="7"/>
  <c r="AE59" i="7"/>
  <c r="Y59" i="7"/>
  <c r="AD59" i="7"/>
  <c r="AN175" i="7"/>
  <c r="AN174" i="7" s="1"/>
  <c r="AQ175" i="7"/>
  <c r="AQ174" i="7" s="1"/>
  <c r="AF265" i="7"/>
  <c r="T132" i="7"/>
  <c r="T176" i="7"/>
  <c r="AF240" i="7"/>
  <c r="AF132" i="7"/>
  <c r="AF147" i="7"/>
  <c r="W131" i="7"/>
  <c r="AB131" i="7"/>
  <c r="U131" i="7"/>
  <c r="AE131" i="7"/>
  <c r="T180" i="7"/>
  <c r="T48" i="7"/>
  <c r="X59" i="7"/>
  <c r="AC59" i="7"/>
  <c r="AK175" i="7"/>
  <c r="AK174" i="7" s="1"/>
  <c r="AP175" i="7"/>
  <c r="AP174" i="7" s="1"/>
  <c r="AJ175" i="7"/>
  <c r="AJ174" i="7" s="1"/>
  <c r="AI59" i="7"/>
  <c r="AN59" i="7"/>
  <c r="AF66" i="7"/>
  <c r="AN254" i="7"/>
  <c r="AN253" i="7" s="1"/>
  <c r="T155" i="7"/>
  <c r="U229" i="7"/>
  <c r="T230" i="7"/>
  <c r="AG160" i="7"/>
  <c r="AF160" i="7" s="1"/>
  <c r="AF161" i="7"/>
  <c r="AF48" i="7"/>
  <c r="T60" i="7"/>
  <c r="T238" i="7"/>
  <c r="T147" i="7"/>
  <c r="T154" i="7"/>
  <c r="U166" i="7"/>
  <c r="T167" i="7"/>
  <c r="AK228" i="7"/>
  <c r="AG229" i="7"/>
  <c r="AF229" i="7" s="1"/>
  <c r="AF230" i="7"/>
  <c r="AQ228" i="7"/>
  <c r="AF136" i="7"/>
  <c r="AF52" i="7"/>
  <c r="T122" i="7"/>
  <c r="T123" i="7"/>
  <c r="U142" i="7"/>
  <c r="T143" i="7"/>
  <c r="W59" i="7"/>
  <c r="T66" i="7"/>
  <c r="AG166" i="7"/>
  <c r="AF167" i="7"/>
  <c r="X228" i="7"/>
  <c r="AC228" i="7"/>
  <c r="U233" i="7"/>
  <c r="T233" i="7" s="1"/>
  <c r="T234" i="7"/>
  <c r="U160" i="7"/>
  <c r="T160" i="7" s="1"/>
  <c r="T161" i="7"/>
  <c r="T52" i="7"/>
  <c r="AF234" i="7"/>
  <c r="AF143" i="7"/>
  <c r="AI267" i="7"/>
  <c r="AF267" i="7" s="1"/>
  <c r="AF268" i="7"/>
  <c r="AI290" i="7"/>
  <c r="AF290" i="7" s="1"/>
  <c r="AF291" i="7"/>
  <c r="AI233" i="7"/>
  <c r="AF233" i="7" s="1"/>
  <c r="AF122" i="7"/>
  <c r="AF123" i="7"/>
  <c r="AG154" i="7"/>
  <c r="AF155" i="7"/>
  <c r="AQ153" i="7"/>
  <c r="AI175" i="7"/>
  <c r="AI174" i="7" s="1"/>
  <c r="AF176" i="7"/>
  <c r="AG175" i="7"/>
  <c r="AF180" i="7"/>
  <c r="AF60" i="7"/>
  <c r="AF260" i="7"/>
  <c r="AI278" i="7"/>
  <c r="AF279" i="7"/>
  <c r="AN277" i="7"/>
  <c r="AN276" i="7" s="1"/>
  <c r="T240" i="7"/>
  <c r="T136" i="7"/>
  <c r="Z131" i="7"/>
  <c r="AB153" i="7"/>
  <c r="Z175" i="7"/>
  <c r="Z174" i="7" s="1"/>
  <c r="AB59" i="7"/>
  <c r="AL175" i="7"/>
  <c r="AL174" i="7" s="1"/>
  <c r="T239" i="7"/>
  <c r="X175" i="7"/>
  <c r="X174" i="7" s="1"/>
  <c r="AC175" i="7"/>
  <c r="AC174" i="7" s="1"/>
  <c r="AG239" i="7"/>
  <c r="AN153" i="7"/>
  <c r="AF256" i="7"/>
  <c r="AE153" i="7"/>
  <c r="X153" i="7"/>
  <c r="AO153" i="7"/>
  <c r="AL254" i="7"/>
  <c r="AL253" i="7" s="1"/>
  <c r="W142" i="7"/>
  <c r="W141" i="7" s="1"/>
  <c r="AB142" i="7"/>
  <c r="AB141" i="7" s="1"/>
  <c r="Y175" i="7"/>
  <c r="Y174" i="7" s="1"/>
  <c r="AD175" i="7"/>
  <c r="AD174" i="7" s="1"/>
  <c r="AN228" i="7"/>
  <c r="AI131" i="7"/>
  <c r="AN131" i="7"/>
  <c r="AG131" i="7"/>
  <c r="AQ131" i="7"/>
  <c r="AI142" i="7"/>
  <c r="AI141" i="7" s="1"/>
  <c r="AN142" i="7"/>
  <c r="AN141" i="7" s="1"/>
  <c r="AG142" i="7"/>
  <c r="AQ142" i="7"/>
  <c r="AQ141" i="7" s="1"/>
  <c r="AJ59" i="7"/>
  <c r="AO59" i="7"/>
  <c r="AO254" i="7"/>
  <c r="AO253" i="7" s="1"/>
  <c r="AQ255" i="7"/>
  <c r="AQ254" i="7" s="1"/>
  <c r="AQ253" i="7" s="1"/>
  <c r="AJ278" i="7"/>
  <c r="AJ277" i="7" s="1"/>
  <c r="AJ276" i="7" s="1"/>
  <c r="AO278" i="7"/>
  <c r="AO277" i="7" s="1"/>
  <c r="AO276" i="7" s="1"/>
  <c r="W228" i="7"/>
  <c r="Y142" i="7"/>
  <c r="Y141" i="7" s="1"/>
  <c r="AD142" i="7"/>
  <c r="AD141" i="7" s="1"/>
  <c r="X142" i="7"/>
  <c r="X141" i="7" s="1"/>
  <c r="AC142" i="7"/>
  <c r="AC141" i="7" s="1"/>
  <c r="W175" i="7"/>
  <c r="W174" i="7" s="1"/>
  <c r="AB175" i="7"/>
  <c r="AB174" i="7" s="1"/>
  <c r="U175" i="7"/>
  <c r="AE175" i="7"/>
  <c r="AE174" i="7" s="1"/>
  <c r="AK131" i="7"/>
  <c r="AP131" i="7"/>
  <c r="AK142" i="7"/>
  <c r="AK141" i="7" s="1"/>
  <c r="AP142" i="7"/>
  <c r="AP141" i="7" s="1"/>
  <c r="AJ142" i="7"/>
  <c r="AJ141" i="7" s="1"/>
  <c r="AO142" i="7"/>
  <c r="AO141" i="7" s="1"/>
  <c r="AG59" i="7"/>
  <c r="AL59" i="7"/>
  <c r="AQ59" i="7"/>
  <c r="AK59" i="7"/>
  <c r="AP59" i="7"/>
  <c r="AJ254" i="7"/>
  <c r="AJ253" i="7" s="1"/>
  <c r="AL277" i="7"/>
  <c r="AL276" i="7" s="1"/>
  <c r="AQ278" i="7"/>
  <c r="AQ277" i="7" s="1"/>
  <c r="AQ276" i="7" s="1"/>
  <c r="AP228" i="7"/>
  <c r="AB228" i="7"/>
  <c r="AJ153" i="7"/>
  <c r="AK278" i="7"/>
  <c r="AK277" i="7" s="1"/>
  <c r="AK276" i="7" s="1"/>
  <c r="AP278" i="7"/>
  <c r="AP277" i="7" s="1"/>
  <c r="AP276" i="7" s="1"/>
  <c r="AL153" i="7"/>
  <c r="AK255" i="7"/>
  <c r="AK254" i="7" s="1"/>
  <c r="AK253" i="7" s="1"/>
  <c r="AP255" i="7"/>
  <c r="AP254" i="7" s="1"/>
  <c r="AP253" i="7" s="1"/>
  <c r="AC153" i="7"/>
  <c r="Y228" i="7"/>
  <c r="AD228" i="7"/>
  <c r="Z153" i="7"/>
  <c r="S234" i="7"/>
  <c r="S233" i="7" s="1"/>
  <c r="R234" i="7"/>
  <c r="R233" i="7" s="1"/>
  <c r="Q234" i="7"/>
  <c r="Q233" i="7" s="1"/>
  <c r="P234" i="7"/>
  <c r="P233" i="7" s="1"/>
  <c r="N234" i="7"/>
  <c r="N233" i="7" s="1"/>
  <c r="M234" i="7"/>
  <c r="M233" i="7" s="1"/>
  <c r="L234" i="7"/>
  <c r="L233" i="7" s="1"/>
  <c r="K234" i="7"/>
  <c r="K233" i="7" s="1"/>
  <c r="I234" i="7"/>
  <c r="I233" i="7" s="1"/>
  <c r="S230" i="7"/>
  <c r="S229" i="7" s="1"/>
  <c r="R230" i="7"/>
  <c r="R229" i="7" s="1"/>
  <c r="Q230" i="7"/>
  <c r="Q229" i="7" s="1"/>
  <c r="P230" i="7"/>
  <c r="P229" i="7" s="1"/>
  <c r="N230" i="7"/>
  <c r="N229" i="7" s="1"/>
  <c r="M230" i="7"/>
  <c r="M229" i="7" s="1"/>
  <c r="L230" i="7"/>
  <c r="L229" i="7" s="1"/>
  <c r="K230" i="7"/>
  <c r="K229" i="7" s="1"/>
  <c r="I230" i="7"/>
  <c r="I229" i="7" s="1"/>
  <c r="I240" i="7"/>
  <c r="I239" i="7" s="1"/>
  <c r="I238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2" i="7"/>
  <c r="R132" i="7"/>
  <c r="Q132" i="7"/>
  <c r="P132" i="7"/>
  <c r="N132" i="7"/>
  <c r="M132" i="7"/>
  <c r="L132" i="7"/>
  <c r="K132" i="7"/>
  <c r="I136" i="7"/>
  <c r="I132" i="7"/>
  <c r="S143" i="7"/>
  <c r="R143" i="7"/>
  <c r="Q143" i="7"/>
  <c r="P143" i="7"/>
  <c r="N143" i="7"/>
  <c r="M143" i="7"/>
  <c r="L143" i="7"/>
  <c r="K143" i="7"/>
  <c r="I143" i="7"/>
  <c r="I147" i="7"/>
  <c r="S155" i="7"/>
  <c r="R155" i="7"/>
  <c r="Q155" i="7"/>
  <c r="P155" i="7"/>
  <c r="P154" i="7" s="1"/>
  <c r="N155" i="7"/>
  <c r="N154" i="7" s="1"/>
  <c r="M155" i="7"/>
  <c r="M154" i="7" s="1"/>
  <c r="L155" i="7"/>
  <c r="L154" i="7" s="1"/>
  <c r="K155" i="7"/>
  <c r="K154" i="7" s="1"/>
  <c r="S154" i="7"/>
  <c r="R154" i="7"/>
  <c r="Q154" i="7"/>
  <c r="I155" i="7"/>
  <c r="I154" i="7" s="1"/>
  <c r="S161" i="7"/>
  <c r="R161" i="7"/>
  <c r="R160" i="7" s="1"/>
  <c r="Q161" i="7"/>
  <c r="Q160" i="7" s="1"/>
  <c r="P161" i="7"/>
  <c r="P160" i="7" s="1"/>
  <c r="N161" i="7"/>
  <c r="N160" i="7" s="1"/>
  <c r="M161" i="7"/>
  <c r="M160" i="7" s="1"/>
  <c r="L161" i="7"/>
  <c r="L160" i="7" s="1"/>
  <c r="K161" i="7"/>
  <c r="K160" i="7" s="1"/>
  <c r="S160" i="7"/>
  <c r="I161" i="7"/>
  <c r="I160" i="7" s="1"/>
  <c r="S167" i="7"/>
  <c r="R167" i="7"/>
  <c r="R166" i="7" s="1"/>
  <c r="R165" i="7" s="1"/>
  <c r="Q167" i="7"/>
  <c r="Q166" i="7" s="1"/>
  <c r="Q165" i="7" s="1"/>
  <c r="P167" i="7"/>
  <c r="P166" i="7" s="1"/>
  <c r="P165" i="7" s="1"/>
  <c r="N167" i="7"/>
  <c r="N166" i="7" s="1"/>
  <c r="N165" i="7" s="1"/>
  <c r="M167" i="7"/>
  <c r="M166" i="7" s="1"/>
  <c r="M165" i="7" s="1"/>
  <c r="L167" i="7"/>
  <c r="L166" i="7" s="1"/>
  <c r="L165" i="7" s="1"/>
  <c r="K167" i="7"/>
  <c r="K166" i="7" s="1"/>
  <c r="K165" i="7" s="1"/>
  <c r="S166" i="7"/>
  <c r="S165" i="7" s="1"/>
  <c r="I167" i="7"/>
  <c r="I166" i="7" s="1"/>
  <c r="I165" i="7" s="1"/>
  <c r="S176" i="7"/>
  <c r="R176" i="7"/>
  <c r="Q176" i="7"/>
  <c r="P176" i="7"/>
  <c r="N176" i="7"/>
  <c r="M176" i="7"/>
  <c r="L176" i="7"/>
  <c r="K176" i="7"/>
  <c r="I180" i="7"/>
  <c r="I176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H10" i="12"/>
  <c r="AH10" i="9"/>
  <c r="V10" i="12"/>
  <c r="V10" i="9"/>
  <c r="V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C46" i="7"/>
  <c r="AC16" i="7" s="1"/>
  <c r="X46" i="7"/>
  <c r="X16" i="7" s="1"/>
  <c r="AN46" i="7"/>
  <c r="AE46" i="7"/>
  <c r="AE16" i="7" s="1"/>
  <c r="U121" i="7"/>
  <c r="U120" i="7" s="1"/>
  <c r="AQ46" i="7"/>
  <c r="AD46" i="7"/>
  <c r="AD16" i="7" s="1"/>
  <c r="AJ46" i="7"/>
  <c r="AL46" i="7"/>
  <c r="W46" i="7"/>
  <c r="W16" i="7" s="1"/>
  <c r="AI228" i="7"/>
  <c r="R228" i="7"/>
  <c r="AB46" i="7"/>
  <c r="AB16" i="7" s="1"/>
  <c r="Y46" i="7"/>
  <c r="Y16" i="7" s="1"/>
  <c r="I142" i="7"/>
  <c r="I141" i="7" s="1"/>
  <c r="AP46" i="7"/>
  <c r="U153" i="7"/>
  <c r="T153" i="7" s="1"/>
  <c r="T131" i="7"/>
  <c r="U174" i="7"/>
  <c r="T174" i="7" s="1"/>
  <c r="T175" i="7"/>
  <c r="AG141" i="7"/>
  <c r="AF141" i="7" s="1"/>
  <c r="AF142" i="7"/>
  <c r="AG121" i="7"/>
  <c r="AG120" i="7" s="1"/>
  <c r="AF131" i="7"/>
  <c r="AG238" i="7"/>
  <c r="AF238" i="7" s="1"/>
  <c r="AF239" i="7"/>
  <c r="AG153" i="7"/>
  <c r="AF153" i="7" s="1"/>
  <c r="AF154" i="7"/>
  <c r="I153" i="7"/>
  <c r="I131" i="7"/>
  <c r="I121" i="7" s="1"/>
  <c r="I120" i="7" s="1"/>
  <c r="AO46" i="7"/>
  <c r="AI254" i="7"/>
  <c r="AG165" i="7"/>
  <c r="AF165" i="7" s="1"/>
  <c r="AF166" i="7"/>
  <c r="U141" i="7"/>
  <c r="T141" i="7" s="1"/>
  <c r="T142" i="7"/>
  <c r="U165" i="7"/>
  <c r="T165" i="7" s="1"/>
  <c r="T166" i="7"/>
  <c r="U228" i="7"/>
  <c r="T228" i="7" s="1"/>
  <c r="T229" i="7"/>
  <c r="AG46" i="7"/>
  <c r="AF59" i="7"/>
  <c r="T47" i="7"/>
  <c r="AF47" i="7"/>
  <c r="L153" i="7"/>
  <c r="U46" i="7"/>
  <c r="U16" i="7" s="1"/>
  <c r="AK46" i="7"/>
  <c r="AG228" i="7"/>
  <c r="AI277" i="7"/>
  <c r="AF278" i="7"/>
  <c r="AG174" i="7"/>
  <c r="AF174" i="7" s="1"/>
  <c r="AF175" i="7"/>
  <c r="T59" i="7"/>
  <c r="AF255" i="7"/>
  <c r="N153" i="7"/>
  <c r="M153" i="7"/>
  <c r="S153" i="7"/>
  <c r="I175" i="7"/>
  <c r="I174" i="7" s="1"/>
  <c r="K228" i="7"/>
  <c r="P228" i="7"/>
  <c r="Q153" i="7"/>
  <c r="R153" i="7"/>
  <c r="M228" i="7"/>
  <c r="L228" i="7"/>
  <c r="N228" i="7"/>
  <c r="S228" i="7"/>
  <c r="P153" i="7"/>
  <c r="K153" i="7"/>
  <c r="Q228" i="7"/>
  <c r="I228" i="7"/>
  <c r="H184" i="7"/>
  <c r="H183" i="7"/>
  <c r="H182" i="7"/>
  <c r="H181" i="7"/>
  <c r="S180" i="7"/>
  <c r="S175" i="7" s="1"/>
  <c r="S174" i="7" s="1"/>
  <c r="R180" i="7"/>
  <c r="R175" i="7" s="1"/>
  <c r="R174" i="7" s="1"/>
  <c r="Q180" i="7"/>
  <c r="Q175" i="7" s="1"/>
  <c r="Q174" i="7" s="1"/>
  <c r="P180" i="7"/>
  <c r="P175" i="7" s="1"/>
  <c r="P174" i="7" s="1"/>
  <c r="N180" i="7"/>
  <c r="N175" i="7" s="1"/>
  <c r="N174" i="7" s="1"/>
  <c r="M180" i="7"/>
  <c r="M175" i="7" s="1"/>
  <c r="M174" i="7" s="1"/>
  <c r="L180" i="7"/>
  <c r="L175" i="7" s="1"/>
  <c r="L174" i="7" s="1"/>
  <c r="K180" i="7"/>
  <c r="K175" i="7" s="1"/>
  <c r="H179" i="7"/>
  <c r="H178" i="7"/>
  <c r="H177" i="7"/>
  <c r="H176" i="7"/>
  <c r="H171" i="7"/>
  <c r="H170" i="7"/>
  <c r="H169" i="7"/>
  <c r="H168" i="7"/>
  <c r="H167" i="7"/>
  <c r="H166" i="7"/>
  <c r="H165" i="7"/>
  <c r="H162" i="7"/>
  <c r="H159" i="7"/>
  <c r="H158" i="7"/>
  <c r="H157" i="7"/>
  <c r="H156" i="7"/>
  <c r="H151" i="7"/>
  <c r="H150" i="7"/>
  <c r="H149" i="7"/>
  <c r="H148" i="7"/>
  <c r="S147" i="7"/>
  <c r="S142" i="7" s="1"/>
  <c r="S141" i="7" s="1"/>
  <c r="R147" i="7"/>
  <c r="R142" i="7" s="1"/>
  <c r="R141" i="7" s="1"/>
  <c r="Q147" i="7"/>
  <c r="Q142" i="7" s="1"/>
  <c r="Q141" i="7" s="1"/>
  <c r="P147" i="7"/>
  <c r="P142" i="7" s="1"/>
  <c r="P141" i="7" s="1"/>
  <c r="N147" i="7"/>
  <c r="N142" i="7" s="1"/>
  <c r="N141" i="7" s="1"/>
  <c r="M147" i="7"/>
  <c r="M142" i="7" s="1"/>
  <c r="M141" i="7" s="1"/>
  <c r="L147" i="7"/>
  <c r="L142" i="7" s="1"/>
  <c r="L141" i="7" s="1"/>
  <c r="K147" i="7"/>
  <c r="K142" i="7" s="1"/>
  <c r="K141" i="7" s="1"/>
  <c r="H146" i="7"/>
  <c r="H145" i="7"/>
  <c r="H144" i="7"/>
  <c r="H127" i="7"/>
  <c r="AT27" i="7" s="1"/>
  <c r="H128" i="7"/>
  <c r="H138" i="7"/>
  <c r="H137" i="7"/>
  <c r="S136" i="7"/>
  <c r="S131" i="7" s="1"/>
  <c r="R136" i="7"/>
  <c r="R131" i="7" s="1"/>
  <c r="Q136" i="7"/>
  <c r="Q131" i="7" s="1"/>
  <c r="P136" i="7"/>
  <c r="P131" i="7" s="1"/>
  <c r="N136" i="7"/>
  <c r="N131" i="7" s="1"/>
  <c r="M136" i="7"/>
  <c r="M131" i="7" s="1"/>
  <c r="L136" i="7"/>
  <c r="L131" i="7" s="1"/>
  <c r="K136" i="7"/>
  <c r="K131" i="7" s="1"/>
  <c r="K121" i="7" s="1"/>
  <c r="H135" i="7"/>
  <c r="H133" i="7"/>
  <c r="H126" i="7"/>
  <c r="H125" i="7"/>
  <c r="H124" i="7"/>
  <c r="H122" i="7"/>
  <c r="H28" i="5" l="1"/>
  <c r="I28" i="5" s="1"/>
  <c r="AF16" i="7"/>
  <c r="T16" i="7"/>
  <c r="H27" i="5"/>
  <c r="I27" i="5" s="1"/>
  <c r="Z12" i="7"/>
  <c r="AB12" i="7"/>
  <c r="AI12" i="7"/>
  <c r="AD12" i="7"/>
  <c r="X12" i="7"/>
  <c r="P121" i="7"/>
  <c r="M121" i="7"/>
  <c r="M120" i="7" s="1"/>
  <c r="R121" i="7"/>
  <c r="R120" i="7" s="1"/>
  <c r="T121" i="7"/>
  <c r="T120" i="7"/>
  <c r="AJ12" i="7"/>
  <c r="N121" i="7"/>
  <c r="S121" i="7"/>
  <c r="Y12" i="7"/>
  <c r="W12" i="7"/>
  <c r="AE12" i="7"/>
  <c r="AC12" i="7"/>
  <c r="AL12" i="7"/>
  <c r="AN12" i="7"/>
  <c r="L121" i="7"/>
  <c r="Q121" i="7"/>
  <c r="Q120" i="7" s="1"/>
  <c r="AP12" i="7"/>
  <c r="AQ12" i="7"/>
  <c r="AO12" i="7"/>
  <c r="AK12" i="7"/>
  <c r="T46" i="7"/>
  <c r="AI276" i="7"/>
  <c r="AF276" i="7" s="1"/>
  <c r="AF277" i="7"/>
  <c r="AF228" i="7"/>
  <c r="AI253" i="7"/>
  <c r="AF253" i="7" s="1"/>
  <c r="AF254" i="7"/>
  <c r="AF121" i="7"/>
  <c r="AF46" i="7"/>
  <c r="H180" i="7"/>
  <c r="K174" i="7"/>
  <c r="H174" i="7" s="1"/>
  <c r="H175" i="7"/>
  <c r="H131" i="7"/>
  <c r="H161" i="7"/>
  <c r="H160" i="7"/>
  <c r="H136" i="7"/>
  <c r="H143" i="7"/>
  <c r="H147" i="7"/>
  <c r="H155" i="7"/>
  <c r="H132" i="7"/>
  <c r="H123" i="7"/>
  <c r="I12" i="7" l="1"/>
  <c r="I10" i="12" s="1"/>
  <c r="AK10" i="9"/>
  <c r="AK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4" i="7"/>
  <c r="H153" i="7"/>
  <c r="H142" i="7"/>
  <c r="H141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6" i="7"/>
  <c r="K256" i="7"/>
  <c r="L256" i="7"/>
  <c r="M256" i="7"/>
  <c r="N256" i="7"/>
  <c r="H257" i="7"/>
  <c r="H258" i="7"/>
  <c r="H259" i="7"/>
  <c r="I260" i="7"/>
  <c r="K260" i="7"/>
  <c r="L260" i="7"/>
  <c r="M260" i="7"/>
  <c r="N260" i="7"/>
  <c r="H261" i="7"/>
  <c r="H262" i="7"/>
  <c r="H263" i="7"/>
  <c r="H264" i="7"/>
  <c r="I265" i="7"/>
  <c r="K265" i="7"/>
  <c r="L265" i="7"/>
  <c r="M265" i="7"/>
  <c r="N265" i="7"/>
  <c r="H266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5" i="7"/>
  <c r="H48" i="7"/>
  <c r="H52" i="7"/>
  <c r="H66" i="7"/>
  <c r="H260" i="7"/>
  <c r="H265" i="7"/>
  <c r="K255" i="7"/>
  <c r="N255" i="7"/>
  <c r="H256" i="7"/>
  <c r="M255" i="7"/>
  <c r="I255" i="7"/>
  <c r="H16" i="7" l="1"/>
  <c r="H46" i="7"/>
  <c r="H59" i="7"/>
  <c r="H47" i="7"/>
  <c r="H255" i="7"/>
  <c r="S240" i="7" l="1"/>
  <c r="S239" i="7" s="1"/>
  <c r="S238" i="7" s="1"/>
  <c r="R240" i="7"/>
  <c r="R239" i="7" s="1"/>
  <c r="R238" i="7" s="1"/>
  <c r="Q240" i="7"/>
  <c r="Q239" i="7" s="1"/>
  <c r="Q238" i="7" s="1"/>
  <c r="P240" i="7"/>
  <c r="P239" i="7" s="1"/>
  <c r="P238" i="7" s="1"/>
  <c r="N240" i="7"/>
  <c r="N239" i="7" s="1"/>
  <c r="N238" i="7" s="1"/>
  <c r="M240" i="7"/>
  <c r="M239" i="7" s="1"/>
  <c r="M238" i="7" s="1"/>
  <c r="L240" i="7"/>
  <c r="L239" i="7" s="1"/>
  <c r="L238" i="7" s="1"/>
  <c r="K240" i="7"/>
  <c r="K239" i="7" s="1"/>
  <c r="N12" i="7" l="1"/>
  <c r="S12" i="7"/>
  <c r="L12" i="7"/>
  <c r="K238" i="7"/>
  <c r="AT58" i="7"/>
  <c r="AT55" i="7"/>
  <c r="AT54" i="7"/>
  <c r="AT51" i="7"/>
  <c r="AT49" i="7"/>
  <c r="AT48" i="7"/>
  <c r="AT47" i="7"/>
  <c r="H242" i="7"/>
  <c r="H241" i="7"/>
  <c r="H236" i="7"/>
  <c r="AT41" i="7" s="1"/>
  <c r="H235" i="7"/>
  <c r="AT40" i="7" s="1"/>
  <c r="H232" i="7"/>
  <c r="AT26" i="7" s="1"/>
  <c r="H231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0" i="7"/>
  <c r="H234" i="7"/>
  <c r="H230" i="7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J8" i="9"/>
  <c r="U10" i="9"/>
  <c r="U13" i="7"/>
  <c r="X13" i="7"/>
  <c r="Y13" i="7"/>
  <c r="AB13" i="7"/>
  <c r="Z13" i="7"/>
  <c r="AE13" i="7"/>
  <c r="AC13" i="7"/>
  <c r="V8" i="9"/>
  <c r="W13" i="7"/>
  <c r="H12" i="7"/>
  <c r="H10" i="12" s="1"/>
  <c r="I11" i="7"/>
  <c r="AK8" i="9"/>
  <c r="J11" i="7"/>
  <c r="Y8" i="9"/>
  <c r="X8" i="9"/>
  <c r="U8" i="9"/>
  <c r="AG8" i="9"/>
  <c r="H239" i="7"/>
  <c r="H238" i="7"/>
  <c r="H229" i="7"/>
  <c r="H233" i="7"/>
  <c r="G28" i="5" s="1"/>
  <c r="I13" i="7" l="1"/>
  <c r="AD13" i="7"/>
  <c r="G27" i="5"/>
  <c r="G25" i="5"/>
  <c r="I25" i="5" s="1"/>
  <c r="H228" i="7"/>
  <c r="H26" i="5" l="1"/>
  <c r="I26" i="5" s="1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I24" i="5" l="1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0" i="7"/>
  <c r="H269" i="7"/>
  <c r="N268" i="7"/>
  <c r="N267" i="7" s="1"/>
  <c r="N254" i="7" s="1"/>
  <c r="N253" i="7" s="1"/>
  <c r="M268" i="7"/>
  <c r="M267" i="7" s="1"/>
  <c r="M254" i="7" s="1"/>
  <c r="M253" i="7" s="1"/>
  <c r="L268" i="7"/>
  <c r="L267" i="7" s="1"/>
  <c r="L254" i="7" s="1"/>
  <c r="L253" i="7" s="1"/>
  <c r="K268" i="7"/>
  <c r="K267" i="7" s="1"/>
  <c r="K254" i="7" s="1"/>
  <c r="K253" i="7" s="1"/>
  <c r="I268" i="7"/>
  <c r="I267" i="7" s="1"/>
  <c r="I254" i="7" s="1"/>
  <c r="H254" i="7" l="1"/>
  <c r="I253" i="7"/>
  <c r="H253" i="7" s="1"/>
  <c r="H267" i="7"/>
  <c r="H268" i="7"/>
  <c r="N28" i="5" l="1"/>
  <c r="J28" i="5"/>
  <c r="O28" i="5"/>
  <c r="L28" i="5"/>
  <c r="K28" i="5"/>
  <c r="P28" i="5"/>
  <c r="M28" i="5"/>
  <c r="R28" i="5"/>
  <c r="Q28" i="5"/>
  <c r="B9" i="9" l="1"/>
  <c r="H293" i="7"/>
  <c r="H292" i="7"/>
  <c r="N291" i="7"/>
  <c r="M291" i="7"/>
  <c r="L291" i="7"/>
  <c r="K291" i="7"/>
  <c r="I291" i="7"/>
  <c r="H289" i="7"/>
  <c r="N288" i="7"/>
  <c r="M288" i="7"/>
  <c r="L288" i="7"/>
  <c r="K288" i="7"/>
  <c r="I288" i="7"/>
  <c r="H287" i="7"/>
  <c r="H286" i="7"/>
  <c r="H285" i="7"/>
  <c r="H284" i="7"/>
  <c r="N283" i="7"/>
  <c r="M283" i="7"/>
  <c r="L283" i="7"/>
  <c r="K283" i="7"/>
  <c r="I283" i="7"/>
  <c r="H282" i="7"/>
  <c r="H281" i="7"/>
  <c r="H280" i="7"/>
  <c r="N279" i="7"/>
  <c r="M279" i="7"/>
  <c r="L279" i="7"/>
  <c r="K279" i="7"/>
  <c r="I279" i="7"/>
  <c r="I290" i="7" l="1"/>
  <c r="N290" i="7"/>
  <c r="L290" i="7"/>
  <c r="M290" i="7"/>
  <c r="K290" i="7"/>
  <c r="H10" i="9"/>
  <c r="H23" i="5"/>
  <c r="H29" i="5" s="1"/>
  <c r="L278" i="7"/>
  <c r="M278" i="7"/>
  <c r="N278" i="7"/>
  <c r="H288" i="7"/>
  <c r="I278" i="7"/>
  <c r="H283" i="7"/>
  <c r="H279" i="7"/>
  <c r="H291" i="7"/>
  <c r="K278" i="7"/>
  <c r="B12" i="7"/>
  <c r="I37" i="5"/>
  <c r="H37" i="5"/>
  <c r="T10" i="9" l="1"/>
  <c r="T13" i="7"/>
  <c r="M277" i="7"/>
  <c r="M276" i="7" s="1"/>
  <c r="I277" i="7"/>
  <c r="I276" i="7" s="1"/>
  <c r="H13" i="7"/>
  <c r="H290" i="7"/>
  <c r="K277" i="7"/>
  <c r="K276" i="7" s="1"/>
  <c r="N277" i="7"/>
  <c r="N276" i="7" s="1"/>
  <c r="L277" i="7"/>
  <c r="L276" i="7" s="1"/>
  <c r="G23" i="5"/>
  <c r="I23" i="5" s="1"/>
  <c r="I29" i="5" s="1"/>
  <c r="H40" i="5"/>
  <c r="H278" i="7"/>
  <c r="H277" i="7" l="1"/>
  <c r="H276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<sst xmlns="http://schemas.openxmlformats.org/spreadsheetml/2006/main" count="782" uniqueCount="316">
  <si>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</si>
  <si>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</si>
  <si>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</si>
  <si>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</si>
  <si>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</si>
  <si>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</si>
  <si>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</si>
  <si>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</si>
  <si>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</si>
  <si>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</si>
  <si>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</si>
  <si>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</si>
  <si>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</si>
  <si>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</si>
  <si>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</si>
  <si>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</si>
  <si>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</si>
  <si>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</si>
  <si>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</si>
  <si>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</si>
  <si>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</si>
  <si>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</si>
  <si>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</si>
  <si>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</si>
  <si>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</si>
  <si>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</si>
  <si>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</si>
  <si>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</si>
  <si>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</si>
  <si>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</si>
  <si>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</si>
  <si>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</si>
  <si>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</si>
  <si>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</si>
  <si>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</si>
  <si>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</si>
  <si>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</si>
  <si>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</si>
  <si>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</si>
  <si>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</si>
  <si>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</si>
  <si>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</si>
  <si>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</si>
  <si>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</si>
  <si>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</si>
  <si>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</si>
  <si>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</si>
  <si>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</si>
  <si>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</si>
  <si>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</si>
  <si>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</si>
  <si>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</si>
  <si>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</si>
  <si>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</si>
  <si>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</si>
  <si>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</si>
  <si>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</si>
  <si>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</si>
  <si>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</si>
  <si>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</si>
  <si>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</si>
  <si>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</si>
  <si>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</si>
  <si>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</si>
  <si>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</si>
  <si>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</si>
  <si>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</si>
  <si>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</si>
  <si>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</si>
  <si>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</si>
  <si>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</si>
  <si>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</si>
  <si>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</si>
  <si>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</si>
  <si>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</si>
  <si>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</si>
  <si>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</si>
  <si>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</si>
  <si>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</si>
  <si>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</si>
  <si>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</si>
  <si>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</si>
  <si>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</si>
  <si>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</si>
  <si>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</si>
  <si>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</si>
  <si>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</si>
  <si>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</si>
  <si>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</si>
  <si>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</si>
  <si>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</si>
  <si>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</si>
  <si>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</si>
  <si>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</si>
  <si>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</si>
  <si>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</si>
  <si>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</si>
  <si>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</si>
  <si>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</si>
  <si>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</si>
  <si>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</si>
  <si>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</si>
  <si>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</si>
  <si>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</si>
  <si>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</si>
  <si>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</si>
  <si>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</si>
  <si>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</si>
  <si>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</si>
  <si>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</si>
  <si>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</si>
  <si>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</si>
  <si>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</si>
  <si>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</si>
  <si>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</si>
  <si>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</si>
  <si>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</si>
  <si>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</si>
  <si>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</si>
  <si>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</si>
  <si>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</si>
  <si>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</si>
  <si>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</si>
  <si>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</si>
  <si>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</si>
  <si>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</si>
  <si>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</si>
  <si>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</si>
  <si>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</si>
  <si>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</si>
  <si>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</si>
  <si>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</si>
  <si>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</si>
  <si>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</si>
  <si>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</si>
  <si>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</si>
  <si>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</si>
  <si>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</si>
  <si>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</si>
  <si>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</si>
  <si>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</si>
  <si>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</si>
  <si>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</si>
  <si>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</si>
  <si>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</si>
  <si>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</si>
  <si>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</si>
  <si>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</si>
  <si>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</si>
  <si>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</si>
  <si>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</si>
  <si>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</si>
  <si>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</si>
  <si>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</si>
  <si>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</si>
  <si>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</si>
  <si>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</si>
  <si>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</si>
  <si>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</si>
  <si>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</si>
  <si>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</si>
  <si>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</si>
  <si>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</si>
  <si>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</si>
  <si>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</si>
  <si>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</si>
  <si>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</si>
  <si>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</si>
  <si>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</si>
  <si>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</si>
  <si>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</si>
  <si>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</si>
  <si>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</si>
  <si>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</si>
  <si>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</si>
  <si>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</si>
  <si>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</si>
  <si>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</si>
  <si>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</si>
  <si>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</si>
  <si>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</si>
  <si>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</si>
  <si>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</si>
  <si>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</si>
  <si>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</si>
  <si>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</si>
  <si>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</si>
  <si>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</si>
  <si>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</si>
  <si>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</si>
  <si>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</si>
  <si>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</si>
  <si>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</si>
  <si>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</si>
  <si>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</si>
  <si>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</si>
  <si>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</si>
  <si>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</si>
  <si>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</si>
  <si>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</si>
  <si>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</si>
  <si>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</si>
  <si>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</si>
  <si>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</si>
  <si>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</si>
  <si>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</si>
  <si>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</si>
  <si>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</si>
  <si>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</si>
  <si>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</si>
  <si>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</si>
  <si>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</si>
  <si>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</si>
  <si>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</si>
  <si>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</si>
  <si>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</si>
  <si>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</si>
  <si>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</si>
  <si>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</si>
  <si>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</si>
  <si>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</si>
  <si>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</si>
  <si>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</si>
  <si>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</si>
  <si>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</si>
  <si>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</si>
  <si>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</si>
  <si>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</si>
  <si>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</si>
  <si>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</si>
  <si>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</si>
  <si>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</si>
  <si>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</si>
  <si>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</si>
  <si>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</si>
  <si>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</si>
  <si>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</si>
  <si>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</si>
  <si>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</si>
  <si>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</si>
  <si>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</si>
  <si>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</si>
  <si>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</si>
  <si>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</si>
  <si>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</si>
  <si>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</si>
  <si>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</si>
  <si>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</si>
  <si>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</si>
  <si>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</si>
  <si>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</si>
  <si>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</si>
  <si>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</si>
  <si>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</si>
  <si>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</si>
  <si>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</si>
  <si>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</si>
  <si>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</si>
  <si>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</si>
  <si>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</si>
  <si>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</si>
  <si>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</si>
  <si>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</si>
  <si>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</si>
  <si>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</si>
  <si>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</si>
  <si>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</si>
  <si>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</si>
  <si>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</si>
  <si>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</si>
  <si>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</si>
  <si>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</si>
  <si>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</si>
  <si>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</si>
  <si>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</si>
  <si>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</si>
  <si>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</si>
  <si>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</si>
  <si>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</si>
  <si>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</si>
  <si>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</si>
  <si>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</si>
  <si>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</si>
  <si>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</si>
  <si>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</si>
  <si>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</si>
  <si>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</si>
  <si>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</si>
  <si>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</si>
  <si>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</si>
  <si>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</si>
  <si>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</si>
  <si>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</si>
  <si>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</si>
  <si>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</si>
  <si>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</si>
  <si>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</si>
  <si>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</si>
  <si>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</si>
  <si>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</si>
  <si>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</si>
  <si>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</si>
  <si>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</si>
  <si>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</si>
  <si>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</si>
  <si>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</si>
  <si>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</si>
  <si>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</t>
  </si>
  <si>
    <t>donja voća</t>
  </si>
  <si>
    <t>OŠ A.K.MIOŠIĆA DONJA VOĆA</t>
  </si>
  <si>
    <t>DONJA VOĆA,</t>
  </si>
  <si>
    <t>400-02/19-01/2</t>
  </si>
  <si>
    <t xml:space="preserve">        Temeljem odredbi članka 17. Zakona o proračunu ("Narodne novine" broj 87/8,136/12,15/15,) te članka  54 Statuta  OŠ A.K.MIOŠIĆA Donja Voća Školski odbor OŠ A.K.MIOŠIĆA DONJA VOĆA, d o n o s i:</t>
  </si>
  <si>
    <t>ANKICA BELCAR</t>
  </si>
  <si>
    <t>2186-117-01-19-2</t>
  </si>
  <si>
    <t>20.05.2019.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</si>
</sst>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283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284</v>
      </c>
    </row>
    <row r="6" spans="1:2" s="403" customFormat="1" ht="6" customHeight="1" x14ac:dyDescent="0.3">
      <c r="A6" s="402"/>
    </row>
    <row r="7" spans="1:2" ht="30" x14ac:dyDescent="0.25">
      <c r="A7" s="401" t="s">
        <v>285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286</v>
      </c>
    </row>
    <row r="10" spans="1:2" ht="15.6" x14ac:dyDescent="0.3">
      <c r="A10" s="401"/>
    </row>
    <row r="11" spans="1:2" ht="30.75" x14ac:dyDescent="0.25">
      <c r="A11" s="405" t="s">
        <v>270</v>
      </c>
    </row>
    <row r="12" spans="1:2" ht="6" customHeight="1" x14ac:dyDescent="0.3">
      <c r="A12" s="405"/>
    </row>
    <row r="13" spans="1:2" ht="30" x14ac:dyDescent="0.25">
      <c r="A13" s="406" t="s">
        <v>271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8" zoomScale="70" zoomScaleNormal="70" zoomScaleSheetLayoutView="80" workbookViewId="0">
      <selection activeCell="G31" sqref="G3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5"/>
      <c r="B2" s="505"/>
      <c r="C2" s="505"/>
      <c r="D2" s="505"/>
      <c r="E2" s="505"/>
      <c r="F2" s="505"/>
      <c r="G2" s="505"/>
      <c r="H2" s="505"/>
      <c r="I2" s="131"/>
    </row>
    <row r="3" spans="1:9" ht="27" customHeight="1" x14ac:dyDescent="0.3">
      <c r="A3" s="505"/>
      <c r="B3" s="505"/>
      <c r="C3" s="505"/>
      <c r="D3" s="505"/>
      <c r="E3" s="505"/>
      <c r="F3" s="505"/>
      <c r="G3" s="505"/>
      <c r="H3" s="505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9" t="s">
        <v>13</v>
      </c>
      <c r="C5" s="509"/>
      <c r="D5" s="509"/>
      <c r="E5" s="509"/>
      <c r="F5" s="135"/>
      <c r="G5" s="135"/>
      <c r="H5" s="131"/>
      <c r="I5" s="131"/>
    </row>
    <row r="6" spans="1:9" s="4" customFormat="1" ht="49.5" customHeight="1" x14ac:dyDescent="0.25">
      <c r="A6" s="136"/>
      <c r="B6" s="510" t="s">
        <v>308</v>
      </c>
      <c r="C6" s="510"/>
      <c r="D6" s="510"/>
      <c r="E6" s="510"/>
      <c r="F6" s="137"/>
      <c r="G6" s="137"/>
      <c r="H6" s="136"/>
      <c r="I6" s="136"/>
    </row>
    <row r="7" spans="1:9" s="5" customFormat="1" ht="21" customHeight="1" x14ac:dyDescent="0.3">
      <c r="A7" s="138"/>
      <c r="B7" s="511" t="str">
        <f>IF(A14=A65,"RAVNATELJ","ŠKOLSKI ODBOR")</f>
        <v>ŠKOLSKI ODBOR</v>
      </c>
      <c r="C7" s="511"/>
      <c r="D7" s="511"/>
      <c r="E7" s="511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2" t="s">
        <v>311</v>
      </c>
      <c r="D8" s="512"/>
      <c r="E8" s="512"/>
      <c r="F8" s="139"/>
      <c r="G8" s="139"/>
      <c r="H8" s="131"/>
      <c r="I8" s="131"/>
    </row>
    <row r="9" spans="1:9" ht="18" customHeight="1" x14ac:dyDescent="0.3">
      <c r="A9" s="131"/>
      <c r="B9" s="132" t="s">
        <v>273</v>
      </c>
      <c r="C9" s="512" t="s">
        <v>314</v>
      </c>
      <c r="D9" s="512"/>
      <c r="E9" s="512"/>
      <c r="F9" s="139"/>
      <c r="G9" s="139"/>
      <c r="H9" s="131"/>
      <c r="I9" s="131"/>
    </row>
    <row r="10" spans="1:9" ht="18" hidden="1" customHeight="1" x14ac:dyDescent="0.3">
      <c r="A10" s="131"/>
      <c r="B10" s="514"/>
      <c r="C10" s="514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6" t="s">
        <v>312</v>
      </c>
      <c r="B12" s="506"/>
      <c r="C12" s="506"/>
      <c r="D12" s="506"/>
      <c r="E12" s="506"/>
      <c r="F12" s="506"/>
      <c r="G12" s="506"/>
      <c r="H12" s="506"/>
      <c r="I12" s="506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7" t="s">
        <v>288</v>
      </c>
      <c r="B14" s="507"/>
      <c r="C14" s="507"/>
      <c r="D14" s="507"/>
      <c r="E14" s="507"/>
      <c r="F14" s="507"/>
      <c r="G14" s="507"/>
      <c r="H14" s="507"/>
      <c r="I14" s="507"/>
    </row>
    <row r="15" spans="1:9" ht="22.5" customHeight="1" x14ac:dyDescent="0.25">
      <c r="A15" s="507" t="s">
        <v>309</v>
      </c>
      <c r="B15" s="507"/>
      <c r="C15" s="507"/>
      <c r="D15" s="507"/>
      <c r="E15" s="507"/>
      <c r="F15" s="507"/>
      <c r="G15" s="507"/>
      <c r="H15" s="507"/>
      <c r="I15" s="507"/>
    </row>
    <row r="16" spans="1:9" ht="22.5" customHeight="1" x14ac:dyDescent="0.3">
      <c r="A16" s="508" t="s">
        <v>299</v>
      </c>
      <c r="B16" s="508"/>
      <c r="C16" s="508"/>
      <c r="D16" s="508"/>
      <c r="E16" s="508"/>
      <c r="F16" s="508"/>
      <c r="G16" s="508"/>
      <c r="H16" s="508"/>
      <c r="I16" s="508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6" t="s">
        <v>14</v>
      </c>
      <c r="B18" s="516"/>
      <c r="C18" s="516"/>
      <c r="D18" s="516"/>
      <c r="E18" s="516"/>
      <c r="F18" s="516"/>
      <c r="G18" s="516"/>
      <c r="H18" s="516"/>
      <c r="I18" s="516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5" t="s">
        <v>15</v>
      </c>
      <c r="B20" s="515"/>
      <c r="C20" s="515"/>
      <c r="D20" s="515"/>
      <c r="E20" s="515"/>
      <c r="F20" s="515"/>
      <c r="G20" s="141" t="str">
        <f>IF(A14=A65,"PLAN 2019.","PLAN 
2019.")</f>
        <v>PLAN 
2019.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">
      <c r="A21" s="513">
        <v>1</v>
      </c>
      <c r="B21" s="513"/>
      <c r="C21" s="513"/>
      <c r="D21" s="513"/>
      <c r="E21" s="513"/>
      <c r="F21" s="51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1" t="s">
        <v>21</v>
      </c>
      <c r="C23" s="501"/>
      <c r="D23" s="501"/>
      <c r="E23" s="501"/>
      <c r="F23" s="501"/>
      <c r="G23" s="146">
        <f>SUM(G24:G25)</f>
        <v>7022051</v>
      </c>
      <c r="H23" s="146">
        <f>SUM(H24:H25)</f>
        <v>-36100</v>
      </c>
      <c r="I23" s="146">
        <f>G23+H23</f>
        <v>6985951</v>
      </c>
    </row>
    <row r="24" spans="1:16384" ht="18" customHeight="1" x14ac:dyDescent="0.25">
      <c r="A24" s="147"/>
      <c r="B24" s="502" t="s">
        <v>25</v>
      </c>
      <c r="C24" s="502"/>
      <c r="D24" s="502"/>
      <c r="E24" s="502"/>
      <c r="F24" s="502"/>
      <c r="G24" s="148">
        <f>SUMIFS('2. Plan prihoda i primitaka'!$H$13:$H$48,'2. Plan prihoda i primitaka'!$A$13:$A$48,6)</f>
        <v>7021451</v>
      </c>
      <c r="H24" s="148">
        <f>SUMIFS('2. Plan prihoda i primitaka'!$T$13:$T$48,'2. Plan prihoda i primitaka'!$A$13:$A$48,6)</f>
        <v>-36100</v>
      </c>
      <c r="I24" s="148">
        <f t="shared" ref="I24:I28" si="0">G24+H24</f>
        <v>6985351</v>
      </c>
    </row>
    <row r="25" spans="1:16384" ht="18" customHeight="1" x14ac:dyDescent="0.25">
      <c r="A25" s="147"/>
      <c r="B25" s="502" t="s">
        <v>26</v>
      </c>
      <c r="C25" s="502"/>
      <c r="D25" s="502"/>
      <c r="E25" s="502"/>
      <c r="F25" s="502"/>
      <c r="G25" s="148">
        <f>SUMIFS('2. Plan prihoda i primitaka'!$H$13:$H$48,'2. Plan prihoda i primitaka'!$A$13:$A$48,7)</f>
        <v>600</v>
      </c>
      <c r="H25" s="148">
        <f>SUMIFS('2. Plan prihoda i primitaka'!$T$13:$T$48,'2. Plan prihoda i primitaka'!$A$13:$A$48,7)</f>
        <v>0</v>
      </c>
      <c r="I25" s="148">
        <f t="shared" si="0"/>
        <v>600</v>
      </c>
    </row>
    <row r="26" spans="1:16384" s="6" customFormat="1" ht="18" customHeight="1" x14ac:dyDescent="0.25">
      <c r="A26" s="145" t="s">
        <v>24</v>
      </c>
      <c r="B26" s="501" t="s">
        <v>22</v>
      </c>
      <c r="C26" s="501"/>
      <c r="D26" s="501"/>
      <c r="E26" s="501"/>
      <c r="F26" s="501"/>
      <c r="G26" s="146">
        <f>SUM(G27:G28)</f>
        <v>7022051</v>
      </c>
      <c r="H26" s="146">
        <f>SUM(H27:H28)</f>
        <v>-36100</v>
      </c>
      <c r="I26" s="146">
        <f t="shared" si="0"/>
        <v>6985951</v>
      </c>
    </row>
    <row r="27" spans="1:16384" ht="18" customHeight="1" x14ac:dyDescent="0.25">
      <c r="A27" s="147"/>
      <c r="B27" s="502" t="s">
        <v>27</v>
      </c>
      <c r="C27" s="502"/>
      <c r="D27" s="502"/>
      <c r="E27" s="502"/>
      <c r="F27" s="502"/>
      <c r="G27" s="148">
        <f>SUMIFS('3. Plan rashoda i izdataka'!$H$16:$H$249,'3. Plan rashoda i izdataka'!$A$16:$A$249,3)</f>
        <v>5039515</v>
      </c>
      <c r="H27" s="148">
        <f>SUMIFS('3. Plan rashoda i izdataka'!$T$16:$T$249,'3. Plan rashoda i izdataka'!$A$16:$A$249,3)</f>
        <v>7187</v>
      </c>
      <c r="I27" s="148">
        <f t="shared" si="0"/>
        <v>5046702</v>
      </c>
    </row>
    <row r="28" spans="1:16384" ht="18" customHeight="1" x14ac:dyDescent="0.25">
      <c r="A28" s="149"/>
      <c r="B28" s="503" t="s">
        <v>28</v>
      </c>
      <c r="C28" s="503"/>
      <c r="D28" s="503"/>
      <c r="E28" s="503"/>
      <c r="F28" s="503"/>
      <c r="G28" s="148">
        <f>SUMIFS('3. Plan rashoda i izdataka'!$H$16:$H$249,'3. Plan rashoda i izdataka'!$A$16:$A$249,4)</f>
        <v>1982536</v>
      </c>
      <c r="H28" s="148">
        <f>SUMIFS('3. Plan rashoda i izdataka'!$T$16:$T$249,'3. Plan rashoda i izdataka'!$A$16:$A$249,4)</f>
        <v>-43287</v>
      </c>
      <c r="I28" s="148">
        <f t="shared" si="0"/>
        <v>1939249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0" t="s">
        <v>29</v>
      </c>
      <c r="C29" s="500"/>
      <c r="D29" s="500"/>
      <c r="E29" s="500"/>
      <c r="F29" s="500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1" t="s">
        <v>155</v>
      </c>
      <c r="C31" s="501"/>
      <c r="D31" s="501"/>
      <c r="E31" s="501"/>
      <c r="F31" s="501"/>
      <c r="G31" s="319">
        <v>0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504" t="s">
        <v>156</v>
      </c>
      <c r="C32" s="500"/>
      <c r="D32" s="500"/>
      <c r="E32" s="500"/>
      <c r="F32" s="50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1" t="s">
        <v>18</v>
      </c>
      <c r="C34" s="501"/>
      <c r="D34" s="501"/>
      <c r="E34" s="501"/>
      <c r="F34" s="501"/>
      <c r="G34" s="146"/>
      <c r="H34" s="155"/>
      <c r="I34" s="155"/>
    </row>
    <row r="35" spans="1:9" ht="18" customHeight="1" x14ac:dyDescent="0.25">
      <c r="A35" s="147"/>
      <c r="B35" s="502" t="s">
        <v>31</v>
      </c>
      <c r="C35" s="502"/>
      <c r="D35" s="502"/>
      <c r="E35" s="502"/>
      <c r="F35" s="50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3" t="s">
        <v>32</v>
      </c>
      <c r="C36" s="503"/>
      <c r="D36" s="503"/>
      <c r="E36" s="503"/>
      <c r="F36" s="50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 x14ac:dyDescent="0.25">
      <c r="A37" s="151"/>
      <c r="B37" s="500" t="s">
        <v>33</v>
      </c>
      <c r="C37" s="500"/>
      <c r="D37" s="500"/>
      <c r="E37" s="500"/>
      <c r="F37" s="50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1" t="s">
        <v>36</v>
      </c>
      <c r="C39" s="501"/>
      <c r="D39" s="501"/>
      <c r="E39" s="501"/>
      <c r="F39" s="501"/>
      <c r="G39" s="146"/>
      <c r="H39" s="155"/>
      <c r="I39" s="155"/>
    </row>
    <row r="40" spans="1:9" s="4" customFormat="1" ht="18" customHeight="1" x14ac:dyDescent="0.25">
      <c r="A40" s="159"/>
      <c r="B40" s="500" t="s">
        <v>35</v>
      </c>
      <c r="C40" s="500"/>
      <c r="D40" s="500"/>
      <c r="E40" s="500"/>
      <c r="F40" s="500"/>
      <c r="G40" s="152">
        <f>G29+G32+G37</f>
        <v>0</v>
      </c>
      <c r="H40" s="152">
        <f t="shared" ref="H40:I40" si="1">H29+H32+H37</f>
        <v>0</v>
      </c>
      <c r="I40" s="152">
        <f t="shared" si="1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1" t="s">
        <v>310</v>
      </c>
      <c r="H44" s="521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0"/>
      <c r="C46" s="520"/>
      <c r="D46" s="520"/>
      <c r="E46" s="520"/>
      <c r="F46" s="169"/>
      <c r="G46" s="521" t="s">
        <v>315</v>
      </c>
      <c r="H46" s="521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4" t="str">
        <f>IF(A14="Prijedlog izmjena i dopuna financijskog plana","RAVNATELJ","PREDSJEDNIK ŠKOLSKOG ODBORA")</f>
        <v>PREDSJEDNIK ŠKOLSKOG ODBORA</v>
      </c>
      <c r="H48" s="524"/>
      <c r="I48" s="165"/>
    </row>
    <row r="49" spans="1:9" s="72" customFormat="1" ht="15.75" x14ac:dyDescent="0.25">
      <c r="A49" s="517"/>
      <c r="B49" s="517"/>
      <c r="C49" s="517"/>
      <c r="D49" s="517"/>
      <c r="E49" s="517"/>
      <c r="F49" s="89"/>
      <c r="G49" s="523" t="s">
        <v>313</v>
      </c>
      <c r="H49" s="523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2" t="s">
        <v>116</v>
      </c>
      <c r="G50" s="518"/>
      <c r="H50" s="518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2"/>
      <c r="G51" s="518"/>
      <c r="H51" s="518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2"/>
      <c r="G52" s="519"/>
      <c r="H52" s="519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63" priority="25">
      <formula>LEN(TRIM(B7))=0</formula>
    </cfRule>
  </conditionalFormatting>
  <conditionalFormatting sqref="G32:I32">
    <cfRule type="containsBlanks" dxfId="462" priority="21">
      <formula>LEN(TRIM(G32))=0</formula>
    </cfRule>
    <cfRule type="containsBlanks" dxfId="461" priority="22">
      <formula>LEN(TRIM(G32))=0</formula>
    </cfRule>
  </conditionalFormatting>
  <conditionalFormatting sqref="B6:E6">
    <cfRule type="containsBlanks" dxfId="460" priority="20">
      <formula>LEN(TRIM(B6))=0</formula>
    </cfRule>
  </conditionalFormatting>
  <conditionalFormatting sqref="A12:I12">
    <cfRule type="containsText" dxfId="459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8" priority="19">
      <formula>LEN(TRIM(A12))=0</formula>
    </cfRule>
  </conditionalFormatting>
  <conditionalFormatting sqref="G31:I31">
    <cfRule type="containsBlanks" dxfId="457" priority="24">
      <formula>LEN(TRIM(G31))=0</formula>
    </cfRule>
  </conditionalFormatting>
  <conditionalFormatting sqref="G40:I40">
    <cfRule type="cellIs" dxfId="456" priority="13" operator="notEqual">
      <formula>0</formula>
    </cfRule>
  </conditionalFormatting>
  <conditionalFormatting sqref="A14:I16">
    <cfRule type="containsBlanks" dxfId="455" priority="12">
      <formula>LEN(TRIM(A14))=0</formula>
    </cfRule>
  </conditionalFormatting>
  <conditionalFormatting sqref="B6:E6 A15:I15">
    <cfRule type="containsText" dxfId="454" priority="8" operator="containsText" text="upisati naziv osnovne škole">
      <formula>NOT(ISERROR(SEARCH("upisati naziv osnovne škole",A6)))</formula>
    </cfRule>
    <cfRule type="containsText" dxfId="453" priority="10" operator="containsText" text="upisati naziv škole">
      <formula>NOT(ISERROR(SEARCH("upisati naziv škole",A6)))</formula>
    </cfRule>
  </conditionalFormatting>
  <conditionalFormatting sqref="A15:I15 B6:E6">
    <cfRule type="containsText" dxfId="452" priority="9" operator="containsText" text="upisati naziv srednje škole">
      <formula>NOT(ISERROR(SEARCH("upisati naziv srednje škole",A6)))</formula>
    </cfRule>
  </conditionalFormatting>
  <conditionalFormatting sqref="G31">
    <cfRule type="containsText" dxfId="451" priority="6" operator="containsText" text="obavezan unos">
      <formula>NOT(ISERROR(SEARCH("obavezan unos",G31)))</formula>
    </cfRule>
  </conditionalFormatting>
  <conditionalFormatting sqref="B6:E6 C8:E9">
    <cfRule type="containsBlanks" dxfId="450" priority="5">
      <formula>LEN(TRIM(B6))=0</formula>
    </cfRule>
  </conditionalFormatting>
  <conditionalFormatting sqref="G48:G49">
    <cfRule type="containsBlanks" dxfId="449" priority="2">
      <formula>LEN(TRIM(G48))=0</formula>
    </cfRule>
  </conditionalFormatting>
  <conditionalFormatting sqref="G48:H49">
    <cfRule type="containsText" dxfId="448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K19" sqref="AK19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1243730</v>
      </c>
      <c r="J8" s="526">
        <f>SUM(J9:L9)</f>
        <v>5385730</v>
      </c>
      <c r="K8" s="527"/>
      <c r="L8" s="349">
        <f>L9</f>
        <v>4169400</v>
      </c>
      <c r="M8" s="526">
        <f>SUM(M9:S9)</f>
        <v>1608921</v>
      </c>
      <c r="N8" s="526"/>
      <c r="O8" s="526"/>
      <c r="P8" s="526"/>
      <c r="Q8" s="526"/>
      <c r="R8" s="526"/>
      <c r="S8" s="527"/>
      <c r="T8" s="348"/>
      <c r="U8" s="525">
        <f>SUM(U9:W9)</f>
        <v>-43400</v>
      </c>
      <c r="V8" s="526">
        <f>SUM(V9:X9)</f>
        <v>-22000</v>
      </c>
      <c r="W8" s="527"/>
      <c r="X8" s="349">
        <f>X9</f>
        <v>0</v>
      </c>
      <c r="Y8" s="526">
        <f>SUM(Y9:AE9)</f>
        <v>7300</v>
      </c>
      <c r="Z8" s="526"/>
      <c r="AA8" s="526"/>
      <c r="AB8" s="526"/>
      <c r="AC8" s="526"/>
      <c r="AD8" s="526"/>
      <c r="AE8" s="527"/>
      <c r="AF8" s="381"/>
      <c r="AG8" s="525">
        <f>SUM(AG9:AI9)</f>
        <v>1200330</v>
      </c>
      <c r="AH8" s="526">
        <f>SUM(AH9:AJ9)</f>
        <v>5363730</v>
      </c>
      <c r="AI8" s="527"/>
      <c r="AJ8" s="349">
        <f>AJ9</f>
        <v>4169400</v>
      </c>
      <c r="AK8" s="526">
        <f>SUM(AK9:AQ9)</f>
        <v>1616221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3">
      <c r="A9" s="392"/>
      <c r="B9" s="553" t="str">
        <f>'1. Sažetak'!B6:E6</f>
        <v>donja voća</v>
      </c>
      <c r="C9" s="553"/>
      <c r="D9" s="553"/>
      <c r="E9" s="553"/>
      <c r="F9" s="553"/>
      <c r="G9" s="554"/>
      <c r="H9" s="351">
        <f>SUM(I9:S9)</f>
        <v>7022051</v>
      </c>
      <c r="I9" s="352">
        <f>I13+I34+I41+I46</f>
        <v>27400</v>
      </c>
      <c r="J9" s="353">
        <f t="shared" ref="J9:S9" si="0">J13+J34+J41+J46</f>
        <v>1135600</v>
      </c>
      <c r="K9" s="354">
        <f t="shared" si="0"/>
        <v>80730</v>
      </c>
      <c r="L9" s="355">
        <f t="shared" si="0"/>
        <v>4169400</v>
      </c>
      <c r="M9" s="356">
        <f t="shared" si="0"/>
        <v>34700</v>
      </c>
      <c r="N9" s="357">
        <f t="shared" si="0"/>
        <v>140000</v>
      </c>
      <c r="O9" s="357">
        <f t="shared" si="0"/>
        <v>972185</v>
      </c>
      <c r="P9" s="357">
        <f t="shared" si="0"/>
        <v>459936</v>
      </c>
      <c r="Q9" s="357">
        <f t="shared" si="0"/>
        <v>1500</v>
      </c>
      <c r="R9" s="357">
        <f t="shared" si="0"/>
        <v>600</v>
      </c>
      <c r="S9" s="354">
        <f t="shared" si="0"/>
        <v>0</v>
      </c>
      <c r="T9" s="351">
        <f>SUM(U9:AE9)</f>
        <v>-36100</v>
      </c>
      <c r="U9" s="352">
        <f>U13+U34+U41+U46</f>
        <v>-21400</v>
      </c>
      <c r="V9" s="353">
        <f t="shared" ref="V9:AE9" si="1">V13+V34+V41+V46</f>
        <v>-22000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6100</v>
      </c>
      <c r="AB9" s="357">
        <f t="shared" si="1"/>
        <v>1200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6985951</v>
      </c>
      <c r="AG9" s="352">
        <f>AG13+AG34+AG41+AG46</f>
        <v>6000</v>
      </c>
      <c r="AH9" s="353">
        <f t="shared" ref="AH9:AQ9" si="2">AH13+AH34+AH41+AH46</f>
        <v>1113600</v>
      </c>
      <c r="AI9" s="354">
        <f t="shared" si="2"/>
        <v>80730</v>
      </c>
      <c r="AJ9" s="356">
        <f>L9+X9</f>
        <v>4169400</v>
      </c>
      <c r="AK9" s="356">
        <f t="shared" si="2"/>
        <v>34700</v>
      </c>
      <c r="AL9" s="357">
        <f t="shared" si="2"/>
        <v>140000</v>
      </c>
      <c r="AM9" s="357">
        <f t="shared" si="2"/>
        <v>978285</v>
      </c>
      <c r="AN9" s="357">
        <f t="shared" si="2"/>
        <v>461136</v>
      </c>
      <c r="AO9" s="357">
        <f t="shared" si="2"/>
        <v>1500</v>
      </c>
      <c r="AP9" s="357">
        <f t="shared" si="2"/>
        <v>600</v>
      </c>
      <c r="AQ9" s="354">
        <f t="shared" si="2"/>
        <v>0</v>
      </c>
    </row>
    <row r="10" spans="1:45" s="191" customFormat="1" ht="15" x14ac:dyDescent="0.25">
      <c r="A10" s="557" t="s">
        <v>82</v>
      </c>
      <c r="B10" s="558"/>
      <c r="C10" s="558"/>
      <c r="D10" s="558"/>
      <c r="E10" s="558"/>
      <c r="F10" s="558"/>
      <c r="G10" s="55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58"/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46" t="s">
        <v>48</v>
      </c>
      <c r="E13" s="546"/>
      <c r="F13" s="546"/>
      <c r="G13" s="547"/>
      <c r="H13" s="237">
        <f t="shared" ref="H13:H38" si="3">SUM(I13:S13)</f>
        <v>7021451</v>
      </c>
      <c r="I13" s="315">
        <f>I14+I21+I24+I26+I29+I31</f>
        <v>27400</v>
      </c>
      <c r="J13" s="263">
        <f t="shared" ref="J13:S13" si="4">J14+J21+J24+J26+J29+J31</f>
        <v>1135600</v>
      </c>
      <c r="K13" s="239">
        <f t="shared" si="4"/>
        <v>80730</v>
      </c>
      <c r="L13" s="368">
        <f t="shared" si="4"/>
        <v>4169400</v>
      </c>
      <c r="M13" s="240">
        <f t="shared" si="4"/>
        <v>34700</v>
      </c>
      <c r="N13" s="241">
        <f t="shared" si="4"/>
        <v>140000</v>
      </c>
      <c r="O13" s="241">
        <f t="shared" si="4"/>
        <v>972185</v>
      </c>
      <c r="P13" s="241">
        <f t="shared" si="4"/>
        <v>459936</v>
      </c>
      <c r="Q13" s="241">
        <f t="shared" si="4"/>
        <v>1500</v>
      </c>
      <c r="R13" s="241">
        <f t="shared" si="4"/>
        <v>0</v>
      </c>
      <c r="S13" s="239">
        <f t="shared" si="4"/>
        <v>0</v>
      </c>
      <c r="T13" s="237">
        <f>SUM(U13:AE13)</f>
        <v>-36100</v>
      </c>
      <c r="U13" s="315">
        <f>U14+U21+U24+U26+U29+U31</f>
        <v>-21400</v>
      </c>
      <c r="V13" s="263">
        <f t="shared" ref="V13:AE13" si="5">V14+V21+V24+V26+V29+V31</f>
        <v>-22000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6100</v>
      </c>
      <c r="AB13" s="241">
        <f t="shared" si="5"/>
        <v>1200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6985351</v>
      </c>
      <c r="AG13" s="315">
        <f>AG14+AG21+AG24+AG26+AG29+AG31</f>
        <v>6000</v>
      </c>
      <c r="AH13" s="263">
        <f t="shared" ref="AH13" si="6">AH14+AH21+AH24+AH26+AH29+AH31</f>
        <v>1113600</v>
      </c>
      <c r="AI13" s="239">
        <f t="shared" ref="AI13" si="7">AI14+AI21+AI24+AI26+AI29+AI31</f>
        <v>80730</v>
      </c>
      <c r="AJ13" s="240">
        <f t="shared" ref="AJ13:AJ48" si="8">L13+X13</f>
        <v>4169400</v>
      </c>
      <c r="AK13" s="240">
        <f t="shared" ref="AK13" si="9">AK14+AK21+AK24+AK26+AK29+AK31</f>
        <v>34700</v>
      </c>
      <c r="AL13" s="241">
        <f t="shared" ref="AL13" si="10">AL14+AL21+AL24+AL26+AL29+AL31</f>
        <v>140000</v>
      </c>
      <c r="AM13" s="241">
        <f t="shared" ref="AM13" si="11">AM14+AM21+AM24+AM26+AM29+AM31</f>
        <v>978285</v>
      </c>
      <c r="AN13" s="241">
        <f t="shared" ref="AN13" si="12">AN14+AN21+AN24+AN26+AN29+AN31</f>
        <v>461136</v>
      </c>
      <c r="AO13" s="241">
        <f t="shared" ref="AO13" si="13">AO14+AO21+AO24+AO26+AO29+AO31</f>
        <v>1500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5682251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80730</v>
      </c>
      <c r="L14" s="303">
        <f t="shared" si="16"/>
        <v>4169400</v>
      </c>
      <c r="M14" s="240">
        <f t="shared" si="16"/>
        <v>0</v>
      </c>
      <c r="N14" s="241">
        <f t="shared" si="16"/>
        <v>0</v>
      </c>
      <c r="O14" s="241">
        <f t="shared" si="16"/>
        <v>972185</v>
      </c>
      <c r="P14" s="241">
        <f t="shared" si="16"/>
        <v>459936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7300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6100</v>
      </c>
      <c r="AB14" s="241">
        <f>'Ad-2. UNOS prihoda'!AB14</f>
        <v>1200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5689551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80730</v>
      </c>
      <c r="AJ14" s="240">
        <f t="shared" si="8"/>
        <v>4169400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978285</v>
      </c>
      <c r="AN14" s="241">
        <f>'Ad-2. UNOS prihoda'!AN14</f>
        <v>461136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8">
        <v>631</v>
      </c>
      <c r="B15" s="529"/>
      <c r="C15" s="529"/>
      <c r="D15" s="530" t="s">
        <v>50</v>
      </c>
      <c r="E15" s="530"/>
      <c r="F15" s="530"/>
      <c r="G15" s="53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290">
        <f t="shared" si="8"/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8">
        <v>632</v>
      </c>
      <c r="B16" s="529"/>
      <c r="C16" s="529"/>
      <c r="D16" s="530" t="s">
        <v>51</v>
      </c>
      <c r="E16" s="530"/>
      <c r="F16" s="530"/>
      <c r="G16" s="53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290">
        <f t="shared" si="8"/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8">
        <v>634</v>
      </c>
      <c r="B17" s="529"/>
      <c r="C17" s="529"/>
      <c r="D17" s="530" t="s">
        <v>109</v>
      </c>
      <c r="E17" s="530"/>
      <c r="F17" s="530"/>
      <c r="G17" s="53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290">
        <f t="shared" si="8"/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8">
        <v>636</v>
      </c>
      <c r="B18" s="529"/>
      <c r="C18" s="529"/>
      <c r="D18" s="530" t="s">
        <v>62</v>
      </c>
      <c r="E18" s="530"/>
      <c r="F18" s="530"/>
      <c r="G18" s="531"/>
      <c r="H18" s="28">
        <f t="shared" si="3"/>
        <v>4629336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4169400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459936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1200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1200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4630536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290">
        <f t="shared" si="8"/>
        <v>4169400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461136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8">
        <v>638</v>
      </c>
      <c r="B19" s="529"/>
      <c r="C19" s="529"/>
      <c r="D19" s="530" t="s">
        <v>157</v>
      </c>
      <c r="E19" s="530"/>
      <c r="F19" s="530"/>
      <c r="G19" s="531"/>
      <c r="H19" s="28">
        <f t="shared" si="3"/>
        <v>972185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972185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6100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6100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978285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290">
        <f t="shared" si="8"/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978285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8">
        <v>639</v>
      </c>
      <c r="B20" s="529"/>
      <c r="C20" s="529"/>
      <c r="D20" s="530" t="s">
        <v>193</v>
      </c>
      <c r="E20" s="530"/>
      <c r="F20" s="530"/>
      <c r="G20" s="531"/>
      <c r="H20" s="28">
        <f t="shared" si="3"/>
        <v>80730</v>
      </c>
      <c r="I20" s="29">
        <f>'Ad-2. UNOS prihoda'!I44</f>
        <v>0</v>
      </c>
      <c r="J20" s="92">
        <f>'Ad-2. UNOS prihoda'!J44</f>
        <v>0</v>
      </c>
      <c r="K20" s="31">
        <f>'Ad-2. UNOS prihoda'!K44</f>
        <v>80730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80730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80730</v>
      </c>
      <c r="AJ20" s="290">
        <f t="shared" si="8"/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48">
        <v>64</v>
      </c>
      <c r="B21" s="549"/>
      <c r="C21" s="218"/>
      <c r="D21" s="546" t="s">
        <v>52</v>
      </c>
      <c r="E21" s="546"/>
      <c r="F21" s="546"/>
      <c r="G21" s="547"/>
      <c r="H21" s="237">
        <f t="shared" si="3"/>
        <v>700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700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700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240">
        <f t="shared" si="8"/>
        <v>0</v>
      </c>
      <c r="AK21" s="240">
        <f>'Ad-2. UNOS prihoda'!AK49</f>
        <v>700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28">
        <v>641</v>
      </c>
      <c r="B22" s="529"/>
      <c r="C22" s="529"/>
      <c r="D22" s="530" t="s">
        <v>53</v>
      </c>
      <c r="E22" s="530"/>
      <c r="F22" s="530"/>
      <c r="G22" s="531"/>
      <c r="H22" s="28">
        <f t="shared" si="3"/>
        <v>700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700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700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290">
        <f t="shared" si="8"/>
        <v>0</v>
      </c>
      <c r="AK22" s="290">
        <f>'Ad-2. UNOS prihoda'!AK50</f>
        <v>700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28">
        <v>642</v>
      </c>
      <c r="B23" s="529"/>
      <c r="C23" s="529"/>
      <c r="D23" s="530" t="s">
        <v>63</v>
      </c>
      <c r="E23" s="530"/>
      <c r="F23" s="530"/>
      <c r="G23" s="53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290">
        <f t="shared" si="8"/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48">
        <v>65</v>
      </c>
      <c r="B24" s="549"/>
      <c r="C24" s="218"/>
      <c r="D24" s="546" t="s">
        <v>54</v>
      </c>
      <c r="E24" s="546"/>
      <c r="F24" s="546"/>
      <c r="G24" s="547"/>
      <c r="H24" s="237">
        <f t="shared" si="3"/>
        <v>140000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140000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140000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240">
        <f t="shared" si="8"/>
        <v>0</v>
      </c>
      <c r="AK24" s="240">
        <f>'Ad-2. UNOS prihoda'!AK60</f>
        <v>0</v>
      </c>
      <c r="AL24" s="241">
        <f>'Ad-2. UNOS prihoda'!AL60</f>
        <v>140000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28">
        <v>652</v>
      </c>
      <c r="B25" s="529"/>
      <c r="C25" s="529"/>
      <c r="D25" s="530" t="s">
        <v>55</v>
      </c>
      <c r="E25" s="530"/>
      <c r="F25" s="530"/>
      <c r="G25" s="531"/>
      <c r="H25" s="28">
        <f t="shared" si="3"/>
        <v>140000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140000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140000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290">
        <f t="shared" si="8"/>
        <v>0</v>
      </c>
      <c r="AK25" s="290">
        <f>'Ad-2. UNOS prihoda'!AK61</f>
        <v>0</v>
      </c>
      <c r="AL25" s="30">
        <f>'Ad-2. UNOS prihoda'!AL61</f>
        <v>140000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48">
        <v>66</v>
      </c>
      <c r="B26" s="549"/>
      <c r="C26" s="218"/>
      <c r="D26" s="546" t="s">
        <v>56</v>
      </c>
      <c r="E26" s="546"/>
      <c r="F26" s="546"/>
      <c r="G26" s="547"/>
      <c r="H26" s="237">
        <f t="shared" si="3"/>
        <v>35500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34000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1500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35500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240">
        <f t="shared" si="8"/>
        <v>0</v>
      </c>
      <c r="AK26" s="240">
        <f>'Ad-2. UNOS prihoda'!AK67</f>
        <v>34000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1500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8">
        <v>661</v>
      </c>
      <c r="B27" s="529"/>
      <c r="C27" s="529"/>
      <c r="D27" s="530" t="s">
        <v>57</v>
      </c>
      <c r="E27" s="530"/>
      <c r="F27" s="530"/>
      <c r="G27" s="531"/>
      <c r="H27" s="28">
        <f t="shared" si="3"/>
        <v>34000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34000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34000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290">
        <f t="shared" si="8"/>
        <v>0</v>
      </c>
      <c r="AK27" s="290">
        <f>'Ad-2. UNOS prihoda'!AK68</f>
        <v>34000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8">
        <v>663</v>
      </c>
      <c r="B28" s="529"/>
      <c r="C28" s="529"/>
      <c r="D28" s="530" t="s">
        <v>58</v>
      </c>
      <c r="E28" s="530"/>
      <c r="F28" s="530"/>
      <c r="G28" s="531"/>
      <c r="H28" s="28">
        <f t="shared" si="3"/>
        <v>1500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1500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1500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290">
        <f t="shared" si="8"/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1500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48">
        <v>67</v>
      </c>
      <c r="B29" s="549"/>
      <c r="C29" s="218"/>
      <c r="D29" s="546" t="s">
        <v>59</v>
      </c>
      <c r="E29" s="546"/>
      <c r="F29" s="546"/>
      <c r="G29" s="547"/>
      <c r="H29" s="237">
        <f t="shared" si="3"/>
        <v>1163000</v>
      </c>
      <c r="I29" s="315">
        <f>SUM(I30:I30)</f>
        <v>27400</v>
      </c>
      <c r="J29" s="263">
        <f t="shared" ref="J29:S29" si="26">SUM(J30:J30)</f>
        <v>1135600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-43400</v>
      </c>
      <c r="U29" s="315">
        <f>'Ad-2. UNOS prihoda'!U81</f>
        <v>-21400</v>
      </c>
      <c r="V29" s="263">
        <f>'Ad-2. UNOS prihoda'!V81</f>
        <v>-22000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1119600</v>
      </c>
      <c r="AG29" s="315">
        <f>'Ad-2. UNOS prihoda'!AG81</f>
        <v>6000</v>
      </c>
      <c r="AH29" s="263">
        <f>'Ad-2. UNOS prihoda'!AH81</f>
        <v>1113600</v>
      </c>
      <c r="AI29" s="239">
        <f>'Ad-2. UNOS prihoda'!AI81</f>
        <v>0</v>
      </c>
      <c r="AJ29" s="240">
        <f t="shared" si="8"/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8">
        <v>671</v>
      </c>
      <c r="B30" s="529"/>
      <c r="C30" s="529"/>
      <c r="D30" s="530" t="s">
        <v>60</v>
      </c>
      <c r="E30" s="530"/>
      <c r="F30" s="530"/>
      <c r="G30" s="531"/>
      <c r="H30" s="28">
        <f t="shared" si="3"/>
        <v>1163000</v>
      </c>
      <c r="I30" s="29">
        <f>'Ad-2. UNOS prihoda'!I82</f>
        <v>27400</v>
      </c>
      <c r="J30" s="92">
        <f>'Ad-2. UNOS prihoda'!J82</f>
        <v>1135600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-43400</v>
      </c>
      <c r="U30" s="29">
        <f>'Ad-2. UNOS prihoda'!U82</f>
        <v>-21400</v>
      </c>
      <c r="V30" s="92">
        <f>'Ad-2. UNOS prihoda'!V82</f>
        <v>-22000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1119600</v>
      </c>
      <c r="AG30" s="29">
        <f>'Ad-2. UNOS prihoda'!AG82</f>
        <v>6000</v>
      </c>
      <c r="AH30" s="92">
        <f>'Ad-2. UNOS prihoda'!AH82</f>
        <v>1113600</v>
      </c>
      <c r="AI30" s="31">
        <f>'Ad-2. UNOS prihoda'!AI82</f>
        <v>0</v>
      </c>
      <c r="AJ30" s="290">
        <f t="shared" si="8"/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48">
        <v>68</v>
      </c>
      <c r="B31" s="549"/>
      <c r="C31" s="218"/>
      <c r="D31" s="546" t="s">
        <v>160</v>
      </c>
      <c r="E31" s="546"/>
      <c r="F31" s="546"/>
      <c r="G31" s="54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240">
        <f t="shared" si="8"/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28">
        <v>681</v>
      </c>
      <c r="B32" s="529"/>
      <c r="C32" s="529"/>
      <c r="D32" s="530" t="s">
        <v>241</v>
      </c>
      <c r="E32" s="530"/>
      <c r="F32" s="530"/>
      <c r="G32" s="53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290">
        <f t="shared" si="8"/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28">
        <v>683</v>
      </c>
      <c r="B33" s="529"/>
      <c r="C33" s="529"/>
      <c r="D33" s="530" t="s">
        <v>161</v>
      </c>
      <c r="E33" s="530"/>
      <c r="F33" s="530"/>
      <c r="G33" s="53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290">
        <f t="shared" si="8"/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46" t="s">
        <v>93</v>
      </c>
      <c r="E34" s="546"/>
      <c r="F34" s="546"/>
      <c r="G34" s="547"/>
      <c r="H34" s="237">
        <f t="shared" si="3"/>
        <v>600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600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600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240">
        <f t="shared" si="8"/>
        <v>0</v>
      </c>
      <c r="AK34" s="240">
        <f t="shared" ref="AK34" si="36">AK35</f>
        <v>0</v>
      </c>
      <c r="AL34" s="241">
        <f t="shared" ref="AL34" si="37">AL35</f>
        <v>0</v>
      </c>
      <c r="AM34" s="241">
        <f t="shared" ref="AM34" si="38">AM35</f>
        <v>0</v>
      </c>
      <c r="AN34" s="241">
        <f t="shared" ref="AN34" si="39">AN35</f>
        <v>0</v>
      </c>
      <c r="AO34" s="241">
        <f t="shared" ref="AO34" si="40">AO35</f>
        <v>0</v>
      </c>
      <c r="AP34" s="241">
        <f t="shared" ref="AP34" si="41">AP35</f>
        <v>600</v>
      </c>
      <c r="AQ34" s="239">
        <f t="shared" ref="AQ34" si="42">AQ35</f>
        <v>0</v>
      </c>
      <c r="AR34" s="243"/>
      <c r="AS34" s="243"/>
    </row>
    <row r="35" spans="1:45" ht="24.75" customHeight="1" x14ac:dyDescent="0.25">
      <c r="A35" s="548">
        <v>72</v>
      </c>
      <c r="B35" s="549"/>
      <c r="C35" s="431"/>
      <c r="D35" s="546" t="s">
        <v>158</v>
      </c>
      <c r="E35" s="546"/>
      <c r="F35" s="546"/>
      <c r="G35" s="546"/>
      <c r="H35" s="237">
        <f t="shared" si="3"/>
        <v>600</v>
      </c>
      <c r="I35" s="315">
        <f>SUM(I36:I38)</f>
        <v>0</v>
      </c>
      <c r="J35" s="263">
        <f t="shared" ref="J35:S35" si="43">SUM(J36:J38)</f>
        <v>0</v>
      </c>
      <c r="K35" s="239">
        <f t="shared" si="43"/>
        <v>0</v>
      </c>
      <c r="L35" s="303">
        <f t="shared" si="43"/>
        <v>0</v>
      </c>
      <c r="M35" s="240">
        <f t="shared" si="43"/>
        <v>0</v>
      </c>
      <c r="N35" s="241">
        <f t="shared" si="43"/>
        <v>0</v>
      </c>
      <c r="O35" s="241">
        <f t="shared" si="43"/>
        <v>0</v>
      </c>
      <c r="P35" s="241">
        <f t="shared" si="43"/>
        <v>0</v>
      </c>
      <c r="Q35" s="241">
        <f t="shared" si="43"/>
        <v>0</v>
      </c>
      <c r="R35" s="241">
        <f t="shared" si="43"/>
        <v>600</v>
      </c>
      <c r="S35" s="242">
        <f t="shared" si="43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600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240">
        <f t="shared" si="8"/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600</v>
      </c>
      <c r="AQ35" s="242">
        <f>'Ad-2. UNOS prihoda'!AQ92</f>
        <v>0</v>
      </c>
      <c r="AR35" s="243"/>
      <c r="AS35" s="243"/>
    </row>
    <row r="36" spans="1:45" ht="15" x14ac:dyDescent="0.25">
      <c r="A36" s="528">
        <v>721</v>
      </c>
      <c r="B36" s="563"/>
      <c r="C36" s="563"/>
      <c r="D36" s="530" t="s">
        <v>92</v>
      </c>
      <c r="E36" s="530"/>
      <c r="F36" s="530"/>
      <c r="G36" s="530"/>
      <c r="H36" s="28">
        <f t="shared" si="3"/>
        <v>600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600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600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240">
        <f t="shared" si="8"/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600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0" t="s">
        <v>245</v>
      </c>
      <c r="E37" s="530"/>
      <c r="F37" s="530"/>
      <c r="G37" s="53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240">
        <f t="shared" si="8"/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28">
        <v>723</v>
      </c>
      <c r="B38" s="563"/>
      <c r="C38" s="563"/>
      <c r="D38" s="530" t="s">
        <v>159</v>
      </c>
      <c r="E38" s="530"/>
      <c r="F38" s="530"/>
      <c r="G38" s="53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290">
        <f t="shared" si="8"/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>
        <f t="shared" si="8"/>
        <v>0</v>
      </c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55" t="s">
        <v>74</v>
      </c>
      <c r="B40" s="556"/>
      <c r="C40" s="556"/>
      <c r="D40" s="556"/>
      <c r="E40" s="556"/>
      <c r="F40" s="556"/>
      <c r="G40" s="55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>
        <f t="shared" si="8"/>
        <v>0</v>
      </c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4" t="s">
        <v>70</v>
      </c>
      <c r="E41" s="564"/>
      <c r="F41" s="564"/>
      <c r="G41" s="565"/>
      <c r="H41" s="237">
        <f t="shared" ref="H41:H43" si="44">SUM(I41:S41)</f>
        <v>0</v>
      </c>
      <c r="I41" s="315">
        <f>I42</f>
        <v>0</v>
      </c>
      <c r="J41" s="263">
        <f t="shared" ref="J41:S42" si="45">J42</f>
        <v>0</v>
      </c>
      <c r="K41" s="239">
        <f t="shared" si="45"/>
        <v>0</v>
      </c>
      <c r="L41" s="368">
        <f t="shared" si="45"/>
        <v>0</v>
      </c>
      <c r="M41" s="240">
        <f t="shared" si="45"/>
        <v>0</v>
      </c>
      <c r="N41" s="241">
        <f t="shared" si="45"/>
        <v>0</v>
      </c>
      <c r="O41" s="241">
        <f t="shared" si="45"/>
        <v>0</v>
      </c>
      <c r="P41" s="241">
        <f t="shared" si="45"/>
        <v>0</v>
      </c>
      <c r="Q41" s="241">
        <f t="shared" si="45"/>
        <v>0</v>
      </c>
      <c r="R41" s="241">
        <f t="shared" si="45"/>
        <v>0</v>
      </c>
      <c r="S41" s="239">
        <f t="shared" si="45"/>
        <v>0</v>
      </c>
      <c r="T41" s="46">
        <f>SUM(U41:AE41)</f>
        <v>0</v>
      </c>
      <c r="U41" s="315">
        <f>U42</f>
        <v>0</v>
      </c>
      <c r="V41" s="263">
        <f t="shared" ref="V41:AE41" si="46">V42</f>
        <v>0</v>
      </c>
      <c r="W41" s="239">
        <f t="shared" si="46"/>
        <v>0</v>
      </c>
      <c r="X41" s="368">
        <f t="shared" si="46"/>
        <v>0</v>
      </c>
      <c r="Y41" s="240">
        <f t="shared" si="46"/>
        <v>0</v>
      </c>
      <c r="Z41" s="241">
        <f t="shared" si="46"/>
        <v>0</v>
      </c>
      <c r="AA41" s="241">
        <f t="shared" si="46"/>
        <v>0</v>
      </c>
      <c r="AB41" s="241">
        <f t="shared" si="46"/>
        <v>0</v>
      </c>
      <c r="AC41" s="241">
        <f t="shared" si="46"/>
        <v>0</v>
      </c>
      <c r="AD41" s="241">
        <f t="shared" si="46"/>
        <v>0</v>
      </c>
      <c r="AE41" s="239">
        <f t="shared" si="46"/>
        <v>0</v>
      </c>
      <c r="AF41" s="46">
        <f>SUM(AG41:AQ41)</f>
        <v>0</v>
      </c>
      <c r="AG41" s="315">
        <f>AG42</f>
        <v>0</v>
      </c>
      <c r="AH41" s="263">
        <f t="shared" ref="AH41" si="47">AH42</f>
        <v>0</v>
      </c>
      <c r="AI41" s="239">
        <f t="shared" ref="AI41" si="48">AI42</f>
        <v>0</v>
      </c>
      <c r="AJ41" s="240">
        <f t="shared" si="8"/>
        <v>0</v>
      </c>
      <c r="AK41" s="240">
        <f t="shared" ref="AK41" si="49">AK42</f>
        <v>0</v>
      </c>
      <c r="AL41" s="241">
        <f t="shared" ref="AL41" si="50">AL42</f>
        <v>0</v>
      </c>
      <c r="AM41" s="241">
        <f t="shared" ref="AM41" si="51">AM42</f>
        <v>0</v>
      </c>
      <c r="AN41" s="241">
        <f t="shared" ref="AN41" si="52">AN42</f>
        <v>0</v>
      </c>
      <c r="AO41" s="241">
        <f t="shared" ref="AO41" si="53">AO42</f>
        <v>0</v>
      </c>
      <c r="AP41" s="241">
        <f t="shared" ref="AP41" si="54">AP42</f>
        <v>0</v>
      </c>
      <c r="AQ41" s="239">
        <f t="shared" ref="AQ41" si="55">AQ42</f>
        <v>0</v>
      </c>
      <c r="AR41" s="243"/>
      <c r="AS41" s="243"/>
    </row>
    <row r="42" spans="1:45" s="190" customFormat="1" ht="24.75" customHeight="1" x14ac:dyDescent="0.25">
      <c r="A42" s="548">
        <v>84</v>
      </c>
      <c r="B42" s="549"/>
      <c r="C42" s="369"/>
      <c r="D42" s="546" t="s">
        <v>66</v>
      </c>
      <c r="E42" s="546"/>
      <c r="F42" s="546"/>
      <c r="G42" s="547"/>
      <c r="H42" s="237">
        <f t="shared" si="44"/>
        <v>0</v>
      </c>
      <c r="I42" s="315">
        <f>I43</f>
        <v>0</v>
      </c>
      <c r="J42" s="263">
        <f t="shared" si="45"/>
        <v>0</v>
      </c>
      <c r="K42" s="239">
        <f t="shared" si="45"/>
        <v>0</v>
      </c>
      <c r="L42" s="303">
        <f t="shared" si="45"/>
        <v>0</v>
      </c>
      <c r="M42" s="240">
        <f t="shared" si="45"/>
        <v>0</v>
      </c>
      <c r="N42" s="241">
        <f t="shared" si="45"/>
        <v>0</v>
      </c>
      <c r="O42" s="241">
        <f t="shared" si="45"/>
        <v>0</v>
      </c>
      <c r="P42" s="241">
        <f t="shared" si="45"/>
        <v>0</v>
      </c>
      <c r="Q42" s="241">
        <f t="shared" si="45"/>
        <v>0</v>
      </c>
      <c r="R42" s="241">
        <f t="shared" si="45"/>
        <v>0</v>
      </c>
      <c r="S42" s="239">
        <f t="shared" si="45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240">
        <f t="shared" si="8"/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8">
        <v>844</v>
      </c>
      <c r="B43" s="529"/>
      <c r="C43" s="529"/>
      <c r="D43" s="530" t="s">
        <v>88</v>
      </c>
      <c r="E43" s="530"/>
      <c r="F43" s="530"/>
      <c r="G43" s="531"/>
      <c r="H43" s="28">
        <f t="shared" si="44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6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290">
        <f t="shared" si="8"/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>
        <f t="shared" si="8"/>
        <v>0</v>
      </c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55" t="s">
        <v>110</v>
      </c>
      <c r="B45" s="556"/>
      <c r="C45" s="556"/>
      <c r="D45" s="556"/>
      <c r="E45" s="556"/>
      <c r="F45" s="556"/>
      <c r="G45" s="55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>
        <f t="shared" si="8"/>
        <v>0</v>
      </c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46" t="s">
        <v>110</v>
      </c>
      <c r="E46" s="546"/>
      <c r="F46" s="546"/>
      <c r="G46" s="547"/>
      <c r="H46" s="237">
        <f t="shared" ref="H46:H48" si="57">SUM(I46:S46)</f>
        <v>0</v>
      </c>
      <c r="I46" s="315">
        <f>I47</f>
        <v>0</v>
      </c>
      <c r="J46" s="263">
        <f t="shared" ref="J46:S47" si="58">J47</f>
        <v>0</v>
      </c>
      <c r="K46" s="373">
        <f t="shared" si="58"/>
        <v>0</v>
      </c>
      <c r="L46" s="368">
        <f t="shared" si="58"/>
        <v>0</v>
      </c>
      <c r="M46" s="240">
        <f t="shared" si="58"/>
        <v>0</v>
      </c>
      <c r="N46" s="241">
        <f t="shared" si="58"/>
        <v>0</v>
      </c>
      <c r="O46" s="241">
        <f t="shared" si="58"/>
        <v>0</v>
      </c>
      <c r="P46" s="241">
        <f t="shared" si="58"/>
        <v>0</v>
      </c>
      <c r="Q46" s="241">
        <f t="shared" si="58"/>
        <v>0</v>
      </c>
      <c r="R46" s="241">
        <f t="shared" si="58"/>
        <v>0</v>
      </c>
      <c r="S46" s="239">
        <f t="shared" si="58"/>
        <v>0</v>
      </c>
      <c r="T46" s="237">
        <f>SUM(U46:AE46)</f>
        <v>0</v>
      </c>
      <c r="U46" s="315">
        <f>U47</f>
        <v>0</v>
      </c>
      <c r="V46" s="263">
        <f t="shared" ref="V46:AE46" si="59">V47</f>
        <v>0</v>
      </c>
      <c r="W46" s="373">
        <f t="shared" si="59"/>
        <v>0</v>
      </c>
      <c r="X46" s="368">
        <f t="shared" si="59"/>
        <v>0</v>
      </c>
      <c r="Y46" s="240">
        <f t="shared" si="59"/>
        <v>0</v>
      </c>
      <c r="Z46" s="241">
        <f t="shared" si="59"/>
        <v>0</v>
      </c>
      <c r="AA46" s="241">
        <f t="shared" si="59"/>
        <v>0</v>
      </c>
      <c r="AB46" s="241">
        <f t="shared" si="59"/>
        <v>0</v>
      </c>
      <c r="AC46" s="241">
        <f t="shared" si="59"/>
        <v>0</v>
      </c>
      <c r="AD46" s="241">
        <f t="shared" si="59"/>
        <v>0</v>
      </c>
      <c r="AE46" s="239">
        <f t="shared" si="59"/>
        <v>0</v>
      </c>
      <c r="AF46" s="46">
        <f>SUM(AG46:AQ46)</f>
        <v>0</v>
      </c>
      <c r="AG46" s="315">
        <f>AG47</f>
        <v>0</v>
      </c>
      <c r="AH46" s="263">
        <f t="shared" ref="AH46" si="60">AH47</f>
        <v>0</v>
      </c>
      <c r="AI46" s="373">
        <f t="shared" ref="AI46" si="61">AI47</f>
        <v>0</v>
      </c>
      <c r="AJ46" s="240">
        <f t="shared" si="8"/>
        <v>0</v>
      </c>
      <c r="AK46" s="240">
        <f t="shared" ref="AK46" si="62">AK47</f>
        <v>0</v>
      </c>
      <c r="AL46" s="241">
        <f t="shared" ref="AL46" si="63">AL47</f>
        <v>0</v>
      </c>
      <c r="AM46" s="241">
        <f t="shared" ref="AM46" si="64">AM47</f>
        <v>0</v>
      </c>
      <c r="AN46" s="241">
        <f t="shared" ref="AN46" si="65">AN47</f>
        <v>0</v>
      </c>
      <c r="AO46" s="241">
        <f t="shared" ref="AO46" si="66">AO47</f>
        <v>0</v>
      </c>
      <c r="AP46" s="241">
        <f t="shared" ref="AP46" si="67">AP47</f>
        <v>0</v>
      </c>
      <c r="AQ46" s="239">
        <f t="shared" ref="AQ46" si="68">AQ47</f>
        <v>0</v>
      </c>
    </row>
    <row r="47" spans="1:45" s="190" customFormat="1" ht="24.75" customHeight="1" x14ac:dyDescent="0.25">
      <c r="A47" s="548">
        <v>92</v>
      </c>
      <c r="B47" s="549"/>
      <c r="C47" s="369"/>
      <c r="D47" s="546" t="s">
        <v>111</v>
      </c>
      <c r="E47" s="546"/>
      <c r="F47" s="546"/>
      <c r="G47" s="547"/>
      <c r="H47" s="237">
        <f t="shared" si="57"/>
        <v>0</v>
      </c>
      <c r="I47" s="315">
        <f>I48</f>
        <v>0</v>
      </c>
      <c r="J47" s="263">
        <f t="shared" si="58"/>
        <v>0</v>
      </c>
      <c r="K47" s="239">
        <f t="shared" si="58"/>
        <v>0</v>
      </c>
      <c r="L47" s="303">
        <f t="shared" si="58"/>
        <v>0</v>
      </c>
      <c r="M47" s="240">
        <f t="shared" si="58"/>
        <v>0</v>
      </c>
      <c r="N47" s="241">
        <f t="shared" si="58"/>
        <v>0</v>
      </c>
      <c r="O47" s="241">
        <f t="shared" si="58"/>
        <v>0</v>
      </c>
      <c r="P47" s="241">
        <f t="shared" si="58"/>
        <v>0</v>
      </c>
      <c r="Q47" s="241">
        <f t="shared" si="58"/>
        <v>0</v>
      </c>
      <c r="R47" s="241">
        <f t="shared" si="58"/>
        <v>0</v>
      </c>
      <c r="S47" s="239">
        <f t="shared" si="58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240">
        <f t="shared" si="8"/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8">
        <v>922</v>
      </c>
      <c r="B48" s="529"/>
      <c r="C48" s="529"/>
      <c r="D48" s="530" t="s">
        <v>112</v>
      </c>
      <c r="E48" s="530"/>
      <c r="F48" s="530"/>
      <c r="G48" s="530"/>
      <c r="H48" s="28">
        <f t="shared" si="57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290">
        <f t="shared" si="8"/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7" priority="76">
      <formula>LEN(TRIM(A15))=0</formula>
    </cfRule>
  </conditionalFormatting>
  <conditionalFormatting sqref="I27:S27 I25:O25 Q25:S25">
    <cfRule type="containsBlanks" dxfId="446" priority="75">
      <formula>LEN(TRIM(I25))=0</formula>
    </cfRule>
  </conditionalFormatting>
  <conditionalFormatting sqref="I30:S30">
    <cfRule type="containsBlanks" dxfId="445" priority="65">
      <formula>LEN(TRIM(I30))=0</formula>
    </cfRule>
  </conditionalFormatting>
  <conditionalFormatting sqref="I28:S28">
    <cfRule type="containsBlanks" dxfId="444" priority="63">
      <formula>LEN(TRIM(I28))=0</formula>
    </cfRule>
  </conditionalFormatting>
  <conditionalFormatting sqref="I43:S43">
    <cfRule type="containsBlanks" dxfId="443" priority="48">
      <formula>LEN(TRIM(I43))=0</formula>
    </cfRule>
  </conditionalFormatting>
  <conditionalFormatting sqref="I35:S38">
    <cfRule type="containsBlanks" dxfId="442" priority="43">
      <formula>LEN(TRIM(I35))=0</formula>
    </cfRule>
  </conditionalFormatting>
  <conditionalFormatting sqref="M18">
    <cfRule type="containsBlanks" dxfId="441" priority="39">
      <formula>LEN(TRIM(M18))=0</formula>
    </cfRule>
  </conditionalFormatting>
  <conditionalFormatting sqref="P25">
    <cfRule type="containsBlanks" dxfId="440" priority="38">
      <formula>LEN(TRIM(P25))=0</formula>
    </cfRule>
  </conditionalFormatting>
  <conditionalFormatting sqref="I17:S17">
    <cfRule type="containsBlanks" dxfId="439" priority="37">
      <formula>LEN(TRIM(I17))=0</formula>
    </cfRule>
  </conditionalFormatting>
  <conditionalFormatting sqref="H10:V10">
    <cfRule type="cellIs" dxfId="438" priority="33" operator="notEqual">
      <formula>0</formula>
    </cfRule>
  </conditionalFormatting>
  <conditionalFormatting sqref="A8 H8 T8">
    <cfRule type="cellIs" dxfId="437" priority="15" operator="notEqual">
      <formula>0</formula>
    </cfRule>
  </conditionalFormatting>
  <conditionalFormatting sqref="H10:AI10 AK10:AQ10">
    <cfRule type="notContainsBlanks" dxfId="436" priority="13">
      <formula>LEN(TRIM(H10))&gt;0</formula>
    </cfRule>
  </conditionalFormatting>
  <conditionalFormatting sqref="I33:S33">
    <cfRule type="containsBlanks" dxfId="435" priority="12">
      <formula>LEN(TRIM(I33))=0</formula>
    </cfRule>
  </conditionalFormatting>
  <conditionalFormatting sqref="I32:S32">
    <cfRule type="containsBlanks" dxfId="434" priority="5">
      <formula>LEN(TRIM(I32))=0</formula>
    </cfRule>
  </conditionalFormatting>
  <conditionalFormatting sqref="AJ10">
    <cfRule type="notContainsBlanks" dxfId="433" priority="1">
      <formula>LEN(TRIM(AJ10))&gt;0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T78" activePane="bottomRight" state="frozen"/>
      <selection activeCell="A31" sqref="A31"/>
      <selection pane="topRight" activeCell="A31" sqref="A31"/>
      <selection pane="bottomLeft" activeCell="A31" sqref="A31"/>
      <selection pane="bottomRight" activeCell="W85" sqref="W85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1243730</v>
      </c>
      <c r="J8" s="526">
        <f>SUM(J9:L9)</f>
        <v>5385730</v>
      </c>
      <c r="K8" s="527"/>
      <c r="L8" s="349">
        <f>L9</f>
        <v>4169400</v>
      </c>
      <c r="M8" s="526">
        <f>SUM(M9:S9)</f>
        <v>1608921</v>
      </c>
      <c r="N8" s="526"/>
      <c r="O8" s="526"/>
      <c r="P8" s="526"/>
      <c r="Q8" s="526"/>
      <c r="R8" s="526"/>
      <c r="S8" s="527"/>
      <c r="T8" s="348"/>
      <c r="U8" s="525">
        <f>SUM(U9:W9)</f>
        <v>-43400</v>
      </c>
      <c r="V8" s="526">
        <f>SUM(V9:X9)</f>
        <v>-22000</v>
      </c>
      <c r="W8" s="527"/>
      <c r="X8" s="349">
        <f>X9</f>
        <v>0</v>
      </c>
      <c r="Y8" s="526">
        <f>SUM(Y9:AE9)</f>
        <v>7300</v>
      </c>
      <c r="Z8" s="526"/>
      <c r="AA8" s="526"/>
      <c r="AB8" s="526"/>
      <c r="AC8" s="526"/>
      <c r="AD8" s="526"/>
      <c r="AE8" s="527"/>
      <c r="AF8" s="162"/>
      <c r="AG8" s="525">
        <f>SUM(AG9:AI9)</f>
        <v>1200330</v>
      </c>
      <c r="AH8" s="526">
        <f>SUM(AH9:AJ9)</f>
        <v>1654266</v>
      </c>
      <c r="AI8" s="527"/>
      <c r="AJ8" s="349">
        <f>AJ9</f>
        <v>459936</v>
      </c>
      <c r="AK8" s="526">
        <f>SUM(AK9:AQ9)</f>
        <v>1616221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25">
      <c r="A9" s="392"/>
      <c r="B9" s="553" t="str">
        <f>'1. Sažetak'!B6:E6</f>
        <v>donja voća</v>
      </c>
      <c r="C9" s="553"/>
      <c r="D9" s="553"/>
      <c r="E9" s="553"/>
      <c r="F9" s="553"/>
      <c r="G9" s="554"/>
      <c r="H9" s="351">
        <f>SUM(I9:S9)</f>
        <v>7022051</v>
      </c>
      <c r="I9" s="352">
        <f t="shared" ref="I9:S9" si="0">I13+I91+I104+I110</f>
        <v>27400</v>
      </c>
      <c r="J9" s="353">
        <f t="shared" si="0"/>
        <v>1135600</v>
      </c>
      <c r="K9" s="354">
        <f t="shared" si="0"/>
        <v>80730</v>
      </c>
      <c r="L9" s="355">
        <f t="shared" si="0"/>
        <v>4169400</v>
      </c>
      <c r="M9" s="356">
        <f t="shared" si="0"/>
        <v>34700</v>
      </c>
      <c r="N9" s="357">
        <f t="shared" si="0"/>
        <v>140000</v>
      </c>
      <c r="O9" s="357">
        <f t="shared" si="0"/>
        <v>972185</v>
      </c>
      <c r="P9" s="357">
        <f t="shared" si="0"/>
        <v>459936</v>
      </c>
      <c r="Q9" s="357">
        <f t="shared" si="0"/>
        <v>1500</v>
      </c>
      <c r="R9" s="357">
        <f t="shared" si="0"/>
        <v>600</v>
      </c>
      <c r="S9" s="354">
        <f t="shared" si="0"/>
        <v>0</v>
      </c>
      <c r="T9" s="351">
        <f>SUM(U9:AE9)</f>
        <v>-36100</v>
      </c>
      <c r="U9" s="352">
        <f t="shared" ref="U9:AE9" si="1">U13+U91+U104+U110</f>
        <v>-21400</v>
      </c>
      <c r="V9" s="353">
        <f t="shared" si="1"/>
        <v>-22000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6100</v>
      </c>
      <c r="AB9" s="357">
        <f t="shared" si="1"/>
        <v>1200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H9+T9</f>
        <v>6985951</v>
      </c>
      <c r="AG9" s="352">
        <f t="shared" ref="AG9:AQ9" si="2">AG13+AG91+AG104+AG110</f>
        <v>6000</v>
      </c>
      <c r="AH9" s="353">
        <f t="shared" si="2"/>
        <v>1113600</v>
      </c>
      <c r="AI9" s="354">
        <f t="shared" si="2"/>
        <v>80730</v>
      </c>
      <c r="AJ9" s="355">
        <f>X9+P9</f>
        <v>459936</v>
      </c>
      <c r="AK9" s="356">
        <f t="shared" si="2"/>
        <v>34700</v>
      </c>
      <c r="AL9" s="357">
        <f t="shared" si="2"/>
        <v>140000</v>
      </c>
      <c r="AM9" s="357">
        <f t="shared" si="2"/>
        <v>978285</v>
      </c>
      <c r="AN9" s="357">
        <f t="shared" si="2"/>
        <v>461136</v>
      </c>
      <c r="AO9" s="357">
        <f t="shared" si="2"/>
        <v>1500</v>
      </c>
      <c r="AP9" s="357">
        <f t="shared" si="2"/>
        <v>600</v>
      </c>
      <c r="AQ9" s="354">
        <f t="shared" si="2"/>
        <v>0</v>
      </c>
    </row>
    <row r="10" spans="1:45" s="190" customFormat="1" ht="15" x14ac:dyDescent="0.25">
      <c r="A10" s="557" t="s">
        <v>82</v>
      </c>
      <c r="B10" s="558"/>
      <c r="C10" s="558"/>
      <c r="D10" s="558"/>
      <c r="E10" s="558"/>
      <c r="F10" s="558"/>
      <c r="G10" s="55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/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46" t="s">
        <v>48</v>
      </c>
      <c r="E13" s="546"/>
      <c r="F13" s="546"/>
      <c r="G13" s="547"/>
      <c r="H13" s="237">
        <f t="shared" ref="H13:H74" si="3">SUM(I13:S13)</f>
        <v>7021451</v>
      </c>
      <c r="I13" s="315">
        <f t="shared" ref="I13:S13" si="4">I14+I49+I60+I67+I81+I86</f>
        <v>27400</v>
      </c>
      <c r="J13" s="263">
        <f t="shared" si="4"/>
        <v>1135600</v>
      </c>
      <c r="K13" s="239">
        <f t="shared" si="4"/>
        <v>80730</v>
      </c>
      <c r="L13" s="368">
        <f t="shared" si="4"/>
        <v>4169400</v>
      </c>
      <c r="M13" s="240">
        <f t="shared" si="4"/>
        <v>34700</v>
      </c>
      <c r="N13" s="241">
        <f t="shared" si="4"/>
        <v>140000</v>
      </c>
      <c r="O13" s="241">
        <f t="shared" si="4"/>
        <v>972185</v>
      </c>
      <c r="P13" s="241">
        <f t="shared" si="4"/>
        <v>459936</v>
      </c>
      <c r="Q13" s="241">
        <f t="shared" si="4"/>
        <v>1500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-36100</v>
      </c>
      <c r="U13" s="315">
        <f t="shared" ref="U13:AE13" si="6">U14+U49+U60+U67+U81+U86</f>
        <v>-21400</v>
      </c>
      <c r="V13" s="263">
        <f t="shared" si="6"/>
        <v>-22000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6100</v>
      </c>
      <c r="AB13" s="241">
        <f t="shared" si="6"/>
        <v>1200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>H13+T13</f>
        <v>6985351</v>
      </c>
      <c r="AG13" s="315">
        <f t="shared" ref="AG13:AQ13" si="7">AG14+AG49+AG60+AG67+AG81+AG86</f>
        <v>6000</v>
      </c>
      <c r="AH13" s="263">
        <f t="shared" si="7"/>
        <v>1113600</v>
      </c>
      <c r="AI13" s="239">
        <f t="shared" si="7"/>
        <v>80730</v>
      </c>
      <c r="AJ13" s="241">
        <f>X13+P13</f>
        <v>459936</v>
      </c>
      <c r="AK13" s="240">
        <f t="shared" si="7"/>
        <v>34700</v>
      </c>
      <c r="AL13" s="241">
        <f t="shared" si="7"/>
        <v>140000</v>
      </c>
      <c r="AM13" s="241">
        <f t="shared" si="7"/>
        <v>978285</v>
      </c>
      <c r="AN13" s="241">
        <f t="shared" si="7"/>
        <v>461136</v>
      </c>
      <c r="AO13" s="241">
        <f t="shared" si="7"/>
        <v>1500</v>
      </c>
      <c r="AP13" s="241">
        <f t="shared" si="7"/>
        <v>0</v>
      </c>
      <c r="AQ13" s="239">
        <f t="shared" si="7"/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5682251</v>
      </c>
      <c r="I14" s="315">
        <f>I15+I18+I23+I30+I35+I44</f>
        <v>0</v>
      </c>
      <c r="J14" s="263">
        <f t="shared" ref="J14:S14" si="8">J15+J18+J23+J30+J35+J44</f>
        <v>0</v>
      </c>
      <c r="K14" s="239">
        <f t="shared" si="8"/>
        <v>80730</v>
      </c>
      <c r="L14" s="303">
        <f t="shared" si="8"/>
        <v>4169400</v>
      </c>
      <c r="M14" s="240">
        <f t="shared" si="8"/>
        <v>0</v>
      </c>
      <c r="N14" s="241">
        <f t="shared" si="8"/>
        <v>0</v>
      </c>
      <c r="O14" s="241">
        <f t="shared" si="8"/>
        <v>972185</v>
      </c>
      <c r="P14" s="241">
        <f t="shared" si="8"/>
        <v>459936</v>
      </c>
      <c r="Q14" s="241">
        <f t="shared" si="8"/>
        <v>0</v>
      </c>
      <c r="R14" s="241">
        <f t="shared" si="8"/>
        <v>0</v>
      </c>
      <c r="S14" s="239">
        <f t="shared" si="8"/>
        <v>0</v>
      </c>
      <c r="T14" s="237">
        <f t="shared" si="5"/>
        <v>7300</v>
      </c>
      <c r="U14" s="315">
        <f>U15+U18+U23+U30+U35+U44</f>
        <v>0</v>
      </c>
      <c r="V14" s="263">
        <f t="shared" ref="V14:AE14" si="9">V15+V18+V23+V30+V35+V44</f>
        <v>0</v>
      </c>
      <c r="W14" s="239">
        <f t="shared" si="9"/>
        <v>0</v>
      </c>
      <c r="X14" s="303">
        <f t="shared" si="9"/>
        <v>0</v>
      </c>
      <c r="Y14" s="240">
        <f t="shared" si="9"/>
        <v>0</v>
      </c>
      <c r="Z14" s="241">
        <f t="shared" si="9"/>
        <v>0</v>
      </c>
      <c r="AA14" s="241">
        <f t="shared" si="9"/>
        <v>6100</v>
      </c>
      <c r="AB14" s="241">
        <f t="shared" si="9"/>
        <v>1200</v>
      </c>
      <c r="AC14" s="241">
        <f t="shared" si="9"/>
        <v>0</v>
      </c>
      <c r="AD14" s="241">
        <f t="shared" si="9"/>
        <v>0</v>
      </c>
      <c r="AE14" s="239">
        <f t="shared" si="9"/>
        <v>0</v>
      </c>
      <c r="AF14" s="237">
        <f>H14+T14</f>
        <v>5689551</v>
      </c>
      <c r="AG14" s="315">
        <f>AG15+AG18+AG23+AG30+AG35+AG44</f>
        <v>0</v>
      </c>
      <c r="AH14" s="263">
        <f t="shared" ref="AH14:AQ14" si="10">AH15+AH18+AH23+AH30+AH35+AH44</f>
        <v>0</v>
      </c>
      <c r="AI14" s="239">
        <f t="shared" si="10"/>
        <v>80730</v>
      </c>
      <c r="AJ14" s="241">
        <f t="shared" ref="AJ14:AJ30" si="11">X14+P14</f>
        <v>459936</v>
      </c>
      <c r="AK14" s="240">
        <f t="shared" si="10"/>
        <v>0</v>
      </c>
      <c r="AL14" s="241">
        <f t="shared" si="10"/>
        <v>0</v>
      </c>
      <c r="AM14" s="241">
        <f t="shared" si="10"/>
        <v>978285</v>
      </c>
      <c r="AN14" s="241">
        <f t="shared" si="10"/>
        <v>461136</v>
      </c>
      <c r="AO14" s="241">
        <f t="shared" si="10"/>
        <v>0</v>
      </c>
      <c r="AP14" s="241">
        <f t="shared" si="10"/>
        <v>0</v>
      </c>
      <c r="AQ14" s="239">
        <f t="shared" si="10"/>
        <v>0</v>
      </c>
      <c r="AR14" s="243"/>
      <c r="AS14" s="243"/>
    </row>
    <row r="15" spans="1:45" s="190" customFormat="1" ht="15" customHeight="1" x14ac:dyDescent="0.25">
      <c r="A15" s="548">
        <v>631</v>
      </c>
      <c r="B15" s="549"/>
      <c r="C15" s="549"/>
      <c r="D15" s="546" t="s">
        <v>50</v>
      </c>
      <c r="E15" s="546"/>
      <c r="F15" s="546"/>
      <c r="G15" s="54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ref="AF15:AF31" si="14">H15+T15</f>
        <v>0</v>
      </c>
      <c r="AG15" s="315">
        <f>SUM(AG16:AG17)</f>
        <v>0</v>
      </c>
      <c r="AH15" s="263">
        <f t="shared" ref="AH15:AQ15" si="15">SUM(AH16:AH17)</f>
        <v>0</v>
      </c>
      <c r="AI15" s="239">
        <f t="shared" si="15"/>
        <v>0</v>
      </c>
      <c r="AJ15" s="241">
        <f t="shared" si="11"/>
        <v>0</v>
      </c>
      <c r="AK15" s="240">
        <f t="shared" si="15"/>
        <v>0</v>
      </c>
      <c r="AL15" s="241">
        <f t="shared" si="15"/>
        <v>0</v>
      </c>
      <c r="AM15" s="241">
        <f t="shared" si="15"/>
        <v>0</v>
      </c>
      <c r="AN15" s="241">
        <f t="shared" si="15"/>
        <v>0</v>
      </c>
      <c r="AO15" s="241">
        <f t="shared" si="15"/>
        <v>0</v>
      </c>
      <c r="AP15" s="241">
        <f t="shared" si="15"/>
        <v>0</v>
      </c>
      <c r="AQ15" s="239">
        <f t="shared" si="15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14"/>
        <v>0</v>
      </c>
      <c r="AG16" s="55"/>
      <c r="AH16" s="308"/>
      <c r="AI16" s="57"/>
      <c r="AJ16" s="56">
        <f t="shared" si="11"/>
        <v>0</v>
      </c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14"/>
        <v>0</v>
      </c>
      <c r="AG17" s="55"/>
      <c r="AH17" s="308"/>
      <c r="AI17" s="57"/>
      <c r="AJ17" s="56">
        <f t="shared" si="11"/>
        <v>0</v>
      </c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48">
        <v>632</v>
      </c>
      <c r="B18" s="549"/>
      <c r="C18" s="549"/>
      <c r="D18" s="546" t="s">
        <v>51</v>
      </c>
      <c r="E18" s="546"/>
      <c r="F18" s="546"/>
      <c r="G18" s="547"/>
      <c r="H18" s="237">
        <f t="shared" si="3"/>
        <v>0</v>
      </c>
      <c r="I18" s="315">
        <f>SUM(I19:I22)</f>
        <v>0</v>
      </c>
      <c r="J18" s="263">
        <f t="shared" ref="J18:S18" si="16">SUM(J19:J22)</f>
        <v>0</v>
      </c>
      <c r="K18" s="239">
        <f t="shared" si="16"/>
        <v>0</v>
      </c>
      <c r="L18" s="303">
        <f t="shared" si="16"/>
        <v>0</v>
      </c>
      <c r="M18" s="240">
        <f t="shared" si="16"/>
        <v>0</v>
      </c>
      <c r="N18" s="241">
        <f t="shared" si="16"/>
        <v>0</v>
      </c>
      <c r="O18" s="241">
        <f t="shared" si="16"/>
        <v>0</v>
      </c>
      <c r="P18" s="241">
        <f t="shared" si="16"/>
        <v>0</v>
      </c>
      <c r="Q18" s="241">
        <f t="shared" si="16"/>
        <v>0</v>
      </c>
      <c r="R18" s="241">
        <f t="shared" si="16"/>
        <v>0</v>
      </c>
      <c r="S18" s="239">
        <f t="shared" si="16"/>
        <v>0</v>
      </c>
      <c r="T18" s="237">
        <f t="shared" si="5"/>
        <v>0</v>
      </c>
      <c r="U18" s="315">
        <f>SUM(U19:U22)</f>
        <v>0</v>
      </c>
      <c r="V18" s="263">
        <f t="shared" ref="V18:AE18" si="17">SUM(V19:V22)</f>
        <v>0</v>
      </c>
      <c r="W18" s="239">
        <f t="shared" si="17"/>
        <v>0</v>
      </c>
      <c r="X18" s="303">
        <f t="shared" si="17"/>
        <v>0</v>
      </c>
      <c r="Y18" s="240">
        <f t="shared" si="17"/>
        <v>0</v>
      </c>
      <c r="Z18" s="241">
        <f t="shared" si="17"/>
        <v>0</v>
      </c>
      <c r="AA18" s="241">
        <f t="shared" si="17"/>
        <v>0</v>
      </c>
      <c r="AB18" s="241">
        <f t="shared" si="17"/>
        <v>0</v>
      </c>
      <c r="AC18" s="241">
        <f t="shared" si="17"/>
        <v>0</v>
      </c>
      <c r="AD18" s="241">
        <f t="shared" si="17"/>
        <v>0</v>
      </c>
      <c r="AE18" s="239">
        <f t="shared" si="17"/>
        <v>0</v>
      </c>
      <c r="AF18" s="237">
        <f t="shared" si="14"/>
        <v>0</v>
      </c>
      <c r="AG18" s="315">
        <f>SUM(AG19:AG22)</f>
        <v>0</v>
      </c>
      <c r="AH18" s="263">
        <f t="shared" ref="AH18:AQ18" si="18">SUM(AH19:AH22)</f>
        <v>0</v>
      </c>
      <c r="AI18" s="239">
        <f t="shared" si="18"/>
        <v>0</v>
      </c>
      <c r="AJ18" s="241">
        <f t="shared" si="11"/>
        <v>0</v>
      </c>
      <c r="AK18" s="240">
        <f t="shared" si="18"/>
        <v>0</v>
      </c>
      <c r="AL18" s="241">
        <f t="shared" si="18"/>
        <v>0</v>
      </c>
      <c r="AM18" s="241">
        <f t="shared" si="18"/>
        <v>0</v>
      </c>
      <c r="AN18" s="241">
        <f t="shared" si="18"/>
        <v>0</v>
      </c>
      <c r="AO18" s="241">
        <f t="shared" si="18"/>
        <v>0</v>
      </c>
      <c r="AP18" s="241">
        <f t="shared" si="18"/>
        <v>0</v>
      </c>
      <c r="AQ18" s="239">
        <f t="shared" si="18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14"/>
        <v>0</v>
      </c>
      <c r="AG19" s="55"/>
      <c r="AH19" s="308"/>
      <c r="AI19" s="424"/>
      <c r="AJ19" s="56">
        <f t="shared" si="11"/>
        <v>0</v>
      </c>
      <c r="AK19" s="289"/>
      <c r="AL19" s="56"/>
      <c r="AM19" s="56">
        <f t="shared" ref="AM19:AN22" si="19">O19+AA19</f>
        <v>0</v>
      </c>
      <c r="AN19" s="56">
        <f t="shared" si="19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14"/>
        <v>0</v>
      </c>
      <c r="AG20" s="55"/>
      <c r="AH20" s="308"/>
      <c r="AI20" s="424"/>
      <c r="AJ20" s="56">
        <f t="shared" si="11"/>
        <v>0</v>
      </c>
      <c r="AK20" s="289"/>
      <c r="AL20" s="56"/>
      <c r="AM20" s="56">
        <f t="shared" si="19"/>
        <v>0</v>
      </c>
      <c r="AN20" s="56">
        <f t="shared" si="19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14"/>
        <v>0</v>
      </c>
      <c r="AG21" s="55"/>
      <c r="AH21" s="308"/>
      <c r="AI21" s="424"/>
      <c r="AJ21" s="56">
        <f t="shared" si="11"/>
        <v>0</v>
      </c>
      <c r="AK21" s="289"/>
      <c r="AL21" s="56"/>
      <c r="AM21" s="56">
        <f t="shared" si="19"/>
        <v>0</v>
      </c>
      <c r="AN21" s="56">
        <f t="shared" si="19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14"/>
        <v>0</v>
      </c>
      <c r="AG22" s="55"/>
      <c r="AH22" s="308"/>
      <c r="AI22" s="424"/>
      <c r="AJ22" s="56">
        <f t="shared" si="11"/>
        <v>0</v>
      </c>
      <c r="AK22" s="289"/>
      <c r="AL22" s="56"/>
      <c r="AM22" s="56">
        <f t="shared" si="19"/>
        <v>0</v>
      </c>
      <c r="AN22" s="56">
        <f t="shared" si="19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48">
        <v>634</v>
      </c>
      <c r="B23" s="549"/>
      <c r="C23" s="549"/>
      <c r="D23" s="546" t="s">
        <v>109</v>
      </c>
      <c r="E23" s="546"/>
      <c r="F23" s="546"/>
      <c r="G23" s="547"/>
      <c r="H23" s="237">
        <f t="shared" si="3"/>
        <v>0</v>
      </c>
      <c r="I23" s="315">
        <f>SUM(I24:I29)</f>
        <v>0</v>
      </c>
      <c r="J23" s="263">
        <f t="shared" ref="J23:S23" si="20">SUM(J24:J29)</f>
        <v>0</v>
      </c>
      <c r="K23" s="387">
        <f t="shared" si="20"/>
        <v>0</v>
      </c>
      <c r="L23" s="303">
        <f t="shared" si="20"/>
        <v>0</v>
      </c>
      <c r="M23" s="240">
        <f t="shared" si="20"/>
        <v>0</v>
      </c>
      <c r="N23" s="241">
        <f t="shared" si="20"/>
        <v>0</v>
      </c>
      <c r="O23" s="241">
        <f t="shared" si="20"/>
        <v>0</v>
      </c>
      <c r="P23" s="241">
        <f t="shared" si="20"/>
        <v>0</v>
      </c>
      <c r="Q23" s="241">
        <f t="shared" si="20"/>
        <v>0</v>
      </c>
      <c r="R23" s="241">
        <f t="shared" si="20"/>
        <v>0</v>
      </c>
      <c r="S23" s="239">
        <f t="shared" si="20"/>
        <v>0</v>
      </c>
      <c r="T23" s="237">
        <f t="shared" si="5"/>
        <v>0</v>
      </c>
      <c r="U23" s="315">
        <f>SUM(U24:U29)</f>
        <v>0</v>
      </c>
      <c r="V23" s="263">
        <f t="shared" ref="V23:AE23" si="21">SUM(V24:V29)</f>
        <v>0</v>
      </c>
      <c r="W23" s="387">
        <f t="shared" si="21"/>
        <v>0</v>
      </c>
      <c r="X23" s="303">
        <f t="shared" si="21"/>
        <v>0</v>
      </c>
      <c r="Y23" s="240">
        <f t="shared" si="21"/>
        <v>0</v>
      </c>
      <c r="Z23" s="241">
        <f t="shared" si="21"/>
        <v>0</v>
      </c>
      <c r="AA23" s="241">
        <f t="shared" si="21"/>
        <v>0</v>
      </c>
      <c r="AB23" s="241">
        <f t="shared" si="21"/>
        <v>0</v>
      </c>
      <c r="AC23" s="241">
        <f t="shared" si="21"/>
        <v>0</v>
      </c>
      <c r="AD23" s="241">
        <f t="shared" si="21"/>
        <v>0</v>
      </c>
      <c r="AE23" s="239">
        <f t="shared" si="21"/>
        <v>0</v>
      </c>
      <c r="AF23" s="237">
        <f t="shared" si="14"/>
        <v>0</v>
      </c>
      <c r="AG23" s="315">
        <f>SUM(AG24:AG29)</f>
        <v>0</v>
      </c>
      <c r="AH23" s="263">
        <f t="shared" ref="AH23:AQ23" si="22">SUM(AH24:AH29)</f>
        <v>0</v>
      </c>
      <c r="AI23" s="387">
        <f t="shared" si="22"/>
        <v>0</v>
      </c>
      <c r="AJ23" s="241">
        <f t="shared" si="11"/>
        <v>0</v>
      </c>
      <c r="AK23" s="240">
        <f t="shared" si="22"/>
        <v>0</v>
      </c>
      <c r="AL23" s="241">
        <f t="shared" si="22"/>
        <v>0</v>
      </c>
      <c r="AM23" s="241">
        <f t="shared" si="22"/>
        <v>0</v>
      </c>
      <c r="AN23" s="241">
        <f t="shared" si="22"/>
        <v>0</v>
      </c>
      <c r="AO23" s="241">
        <f t="shared" si="22"/>
        <v>0</v>
      </c>
      <c r="AP23" s="241">
        <f t="shared" si="22"/>
        <v>0</v>
      </c>
      <c r="AQ23" s="239">
        <f t="shared" si="22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14"/>
        <v>0</v>
      </c>
      <c r="AG24" s="55"/>
      <c r="AH24" s="308"/>
      <c r="AI24" s="424"/>
      <c r="AJ24" s="56">
        <f t="shared" si="11"/>
        <v>0</v>
      </c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8" t="s">
        <v>172</v>
      </c>
      <c r="E25" s="568"/>
      <c r="F25" s="568"/>
      <c r="G25" s="56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14"/>
        <v>0</v>
      </c>
      <c r="AG25" s="55"/>
      <c r="AH25" s="308"/>
      <c r="AI25" s="424"/>
      <c r="AJ25" s="56">
        <f t="shared" si="11"/>
        <v>0</v>
      </c>
      <c r="AK25" s="289"/>
      <c r="AL25" s="56"/>
      <c r="AM25" s="56"/>
      <c r="AN25" s="56">
        <f t="shared" ref="AN25:AN29" si="23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14"/>
        <v>0</v>
      </c>
      <c r="AG26" s="55"/>
      <c r="AH26" s="308"/>
      <c r="AI26" s="424"/>
      <c r="AJ26" s="56">
        <f t="shared" si="11"/>
        <v>0</v>
      </c>
      <c r="AK26" s="289"/>
      <c r="AL26" s="56"/>
      <c r="AM26" s="56"/>
      <c r="AN26" s="56">
        <f t="shared" si="23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14"/>
        <v>0</v>
      </c>
      <c r="AG27" s="55"/>
      <c r="AH27" s="308"/>
      <c r="AI27" s="424"/>
      <c r="AJ27" s="56">
        <f t="shared" si="11"/>
        <v>0</v>
      </c>
      <c r="AK27" s="289"/>
      <c r="AL27" s="56"/>
      <c r="AM27" s="56"/>
      <c r="AN27" s="56">
        <f t="shared" si="23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14"/>
        <v>0</v>
      </c>
      <c r="AG28" s="55"/>
      <c r="AH28" s="308"/>
      <c r="AI28" s="424"/>
      <c r="AJ28" s="56">
        <f t="shared" si="11"/>
        <v>0</v>
      </c>
      <c r="AK28" s="289"/>
      <c r="AL28" s="56"/>
      <c r="AM28" s="56"/>
      <c r="AN28" s="56">
        <f t="shared" si="23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14"/>
        <v>0</v>
      </c>
      <c r="AG29" s="55"/>
      <c r="AH29" s="308"/>
      <c r="AI29" s="424"/>
      <c r="AJ29" s="56">
        <f t="shared" si="11"/>
        <v>0</v>
      </c>
      <c r="AK29" s="289"/>
      <c r="AL29" s="56"/>
      <c r="AM29" s="56"/>
      <c r="AN29" s="56">
        <f t="shared" si="23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48">
        <v>636</v>
      </c>
      <c r="B30" s="549"/>
      <c r="C30" s="549"/>
      <c r="D30" s="546" t="s">
        <v>62</v>
      </c>
      <c r="E30" s="546"/>
      <c r="F30" s="546"/>
      <c r="G30" s="547"/>
      <c r="H30" s="237">
        <f t="shared" si="3"/>
        <v>4629336</v>
      </c>
      <c r="I30" s="315">
        <f>SUM(I31:I34)</f>
        <v>0</v>
      </c>
      <c r="J30" s="263">
        <f t="shared" ref="J30:S30" si="24">SUM(J31:J34)</f>
        <v>0</v>
      </c>
      <c r="K30" s="239">
        <f t="shared" si="24"/>
        <v>0</v>
      </c>
      <c r="L30" s="303">
        <f t="shared" si="24"/>
        <v>4169400</v>
      </c>
      <c r="M30" s="240">
        <f t="shared" si="24"/>
        <v>0</v>
      </c>
      <c r="N30" s="241">
        <f t="shared" si="24"/>
        <v>0</v>
      </c>
      <c r="O30" s="241">
        <f t="shared" si="24"/>
        <v>0</v>
      </c>
      <c r="P30" s="241">
        <f t="shared" si="24"/>
        <v>459936</v>
      </c>
      <c r="Q30" s="241">
        <f t="shared" si="24"/>
        <v>0</v>
      </c>
      <c r="R30" s="241">
        <f t="shared" si="24"/>
        <v>0</v>
      </c>
      <c r="S30" s="239">
        <f t="shared" si="24"/>
        <v>0</v>
      </c>
      <c r="T30" s="237">
        <f t="shared" si="5"/>
        <v>1200</v>
      </c>
      <c r="U30" s="315">
        <f>SUM(U31:U34)</f>
        <v>0</v>
      </c>
      <c r="V30" s="263">
        <f t="shared" ref="V30:AE30" si="25">SUM(V31:V34)</f>
        <v>0</v>
      </c>
      <c r="W30" s="239">
        <f t="shared" si="25"/>
        <v>0</v>
      </c>
      <c r="X30" s="303">
        <f t="shared" si="25"/>
        <v>0</v>
      </c>
      <c r="Y30" s="240">
        <f t="shared" si="25"/>
        <v>0</v>
      </c>
      <c r="Z30" s="241">
        <f t="shared" si="25"/>
        <v>0</v>
      </c>
      <c r="AA30" s="241">
        <f t="shared" si="25"/>
        <v>0</v>
      </c>
      <c r="AB30" s="241">
        <f t="shared" si="25"/>
        <v>1200</v>
      </c>
      <c r="AC30" s="241">
        <f t="shared" si="25"/>
        <v>0</v>
      </c>
      <c r="AD30" s="241">
        <f t="shared" si="25"/>
        <v>0</v>
      </c>
      <c r="AE30" s="239">
        <f t="shared" si="25"/>
        <v>0</v>
      </c>
      <c r="AF30" s="237">
        <f t="shared" si="14"/>
        <v>4630536</v>
      </c>
      <c r="AG30" s="315">
        <f>SUM(AG31:AG34)</f>
        <v>0</v>
      </c>
      <c r="AH30" s="263">
        <f t="shared" ref="AH30:AQ30" si="26">SUM(AH31:AH34)</f>
        <v>0</v>
      </c>
      <c r="AI30" s="239">
        <f t="shared" si="26"/>
        <v>0</v>
      </c>
      <c r="AJ30" s="241">
        <f t="shared" si="11"/>
        <v>459936</v>
      </c>
      <c r="AK30" s="240">
        <f t="shared" si="26"/>
        <v>0</v>
      </c>
      <c r="AL30" s="241">
        <f t="shared" si="26"/>
        <v>0</v>
      </c>
      <c r="AM30" s="241">
        <f t="shared" si="26"/>
        <v>0</v>
      </c>
      <c r="AN30" s="241">
        <f t="shared" si="26"/>
        <v>461136</v>
      </c>
      <c r="AO30" s="241">
        <f t="shared" si="26"/>
        <v>0</v>
      </c>
      <c r="AP30" s="241">
        <f t="shared" si="26"/>
        <v>0</v>
      </c>
      <c r="AQ30" s="239">
        <f t="shared" si="26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4629336</v>
      </c>
      <c r="I31" s="55"/>
      <c r="J31" s="308"/>
      <c r="K31" s="424"/>
      <c r="L31" s="304">
        <v>4169400</v>
      </c>
      <c r="M31" s="289"/>
      <c r="N31" s="56"/>
      <c r="O31" s="56"/>
      <c r="P31" s="324">
        <v>459936</v>
      </c>
      <c r="Q31" s="56"/>
      <c r="R31" s="56"/>
      <c r="S31" s="57"/>
      <c r="T31" s="385">
        <f t="shared" si="5"/>
        <v>1200</v>
      </c>
      <c r="U31" s="55"/>
      <c r="V31" s="308"/>
      <c r="W31" s="424"/>
      <c r="X31" s="304" t="s">
        <v>307</v>
      </c>
      <c r="Y31" s="289"/>
      <c r="Z31" s="56"/>
      <c r="AA31" s="56"/>
      <c r="AB31" s="324">
        <v>1200</v>
      </c>
      <c r="AC31" s="56"/>
      <c r="AD31" s="56"/>
      <c r="AE31" s="57"/>
      <c r="AF31" s="237">
        <f t="shared" si="14"/>
        <v>4630536</v>
      </c>
      <c r="AG31" s="55"/>
      <c r="AH31" s="308"/>
      <c r="AI31" s="424"/>
      <c r="AJ31" s="56">
        <f>P31+AB31</f>
        <v>461136</v>
      </c>
      <c r="AK31" s="289"/>
      <c r="AL31" s="56"/>
      <c r="AM31" s="56"/>
      <c r="AN31" s="56">
        <f>P31+AB31</f>
        <v>461136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ref="AF32:AF74" si="27">SUM(AG32:AQ32)</f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2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2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48">
        <v>638</v>
      </c>
      <c r="B35" s="549"/>
      <c r="C35" s="549"/>
      <c r="D35" s="546" t="s">
        <v>157</v>
      </c>
      <c r="E35" s="546"/>
      <c r="F35" s="546"/>
      <c r="G35" s="547"/>
      <c r="H35" s="237">
        <f t="shared" si="3"/>
        <v>972185</v>
      </c>
      <c r="I35" s="315">
        <f>SUM(I36:I43)</f>
        <v>0</v>
      </c>
      <c r="J35" s="263">
        <f t="shared" ref="J35:S35" si="28">SUM(J36:J43)</f>
        <v>0</v>
      </c>
      <c r="K35" s="239">
        <f t="shared" si="28"/>
        <v>0</v>
      </c>
      <c r="L35" s="303">
        <f t="shared" si="28"/>
        <v>0</v>
      </c>
      <c r="M35" s="240">
        <f t="shared" si="28"/>
        <v>0</v>
      </c>
      <c r="N35" s="241">
        <f t="shared" si="28"/>
        <v>0</v>
      </c>
      <c r="O35" s="241">
        <f t="shared" si="28"/>
        <v>972185</v>
      </c>
      <c r="P35" s="241">
        <f t="shared" si="28"/>
        <v>0</v>
      </c>
      <c r="Q35" s="241">
        <f t="shared" si="28"/>
        <v>0</v>
      </c>
      <c r="R35" s="241">
        <f t="shared" si="28"/>
        <v>0</v>
      </c>
      <c r="S35" s="239">
        <f t="shared" si="28"/>
        <v>0</v>
      </c>
      <c r="T35" s="237">
        <f t="shared" si="5"/>
        <v>6100</v>
      </c>
      <c r="U35" s="315">
        <f>SUM(U36:U43)</f>
        <v>0</v>
      </c>
      <c r="V35" s="263">
        <f t="shared" ref="V35:AE35" si="29">SUM(V36:V43)</f>
        <v>0</v>
      </c>
      <c r="W35" s="239">
        <f t="shared" si="29"/>
        <v>0</v>
      </c>
      <c r="X35" s="303">
        <f t="shared" si="29"/>
        <v>0</v>
      </c>
      <c r="Y35" s="240">
        <f t="shared" si="29"/>
        <v>0</v>
      </c>
      <c r="Z35" s="241">
        <f t="shared" si="29"/>
        <v>0</v>
      </c>
      <c r="AA35" s="241">
        <f t="shared" si="29"/>
        <v>6100</v>
      </c>
      <c r="AB35" s="241">
        <f t="shared" si="29"/>
        <v>0</v>
      </c>
      <c r="AC35" s="241">
        <f t="shared" si="29"/>
        <v>0</v>
      </c>
      <c r="AD35" s="241">
        <f t="shared" si="29"/>
        <v>0</v>
      </c>
      <c r="AE35" s="239">
        <f t="shared" si="29"/>
        <v>0</v>
      </c>
      <c r="AF35" s="237">
        <f t="shared" si="27"/>
        <v>978285</v>
      </c>
      <c r="AG35" s="315">
        <f>SUM(AG36:AG43)</f>
        <v>0</v>
      </c>
      <c r="AH35" s="263">
        <f t="shared" ref="AH35:AQ35" si="30">SUM(AH36:AH43)</f>
        <v>0</v>
      </c>
      <c r="AI35" s="239">
        <f t="shared" si="30"/>
        <v>0</v>
      </c>
      <c r="AJ35" s="303">
        <f t="shared" si="30"/>
        <v>0</v>
      </c>
      <c r="AK35" s="240">
        <f t="shared" si="30"/>
        <v>0</v>
      </c>
      <c r="AL35" s="241">
        <f t="shared" si="30"/>
        <v>0</v>
      </c>
      <c r="AM35" s="241">
        <f t="shared" si="30"/>
        <v>978285</v>
      </c>
      <c r="AN35" s="241">
        <f t="shared" si="30"/>
        <v>0</v>
      </c>
      <c r="AO35" s="241">
        <f t="shared" si="30"/>
        <v>0</v>
      </c>
      <c r="AP35" s="241">
        <f t="shared" si="30"/>
        <v>0</v>
      </c>
      <c r="AQ35" s="239">
        <f t="shared" si="30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972185</v>
      </c>
      <c r="I36" s="55"/>
      <c r="J36" s="308"/>
      <c r="K36" s="324"/>
      <c r="L36" s="423"/>
      <c r="M36" s="324"/>
      <c r="N36" s="56"/>
      <c r="O36" s="324">
        <v>972185</v>
      </c>
      <c r="P36" s="56"/>
      <c r="Q36" s="56"/>
      <c r="R36" s="56"/>
      <c r="S36" s="57"/>
      <c r="T36" s="385">
        <f t="shared" si="5"/>
        <v>6100</v>
      </c>
      <c r="U36" s="55"/>
      <c r="V36" s="308"/>
      <c r="W36" s="324"/>
      <c r="X36" s="423"/>
      <c r="Y36" s="324"/>
      <c r="Z36" s="56"/>
      <c r="AA36" s="324">
        <v>6100</v>
      </c>
      <c r="AB36" s="56"/>
      <c r="AC36" s="56"/>
      <c r="AD36" s="56"/>
      <c r="AE36" s="57"/>
      <c r="AF36" s="385">
        <f t="shared" si="27"/>
        <v>978285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31">O36+AA36</f>
        <v>978285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27"/>
        <v>0</v>
      </c>
      <c r="AG37" s="55"/>
      <c r="AH37" s="308"/>
      <c r="AI37" s="56">
        <f>K37+W37</f>
        <v>0</v>
      </c>
      <c r="AJ37" s="423"/>
      <c r="AK37" s="56">
        <f t="shared" ref="AK37:AK43" si="32">M37+Y37</f>
        <v>0</v>
      </c>
      <c r="AL37" s="56"/>
      <c r="AM37" s="56">
        <f t="shared" si="31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27"/>
        <v>0</v>
      </c>
      <c r="AG38" s="55"/>
      <c r="AH38" s="308"/>
      <c r="AI38" s="424"/>
      <c r="AJ38" s="423"/>
      <c r="AK38" s="56">
        <f t="shared" si="32"/>
        <v>0</v>
      </c>
      <c r="AL38" s="56"/>
      <c r="AM38" s="56">
        <f t="shared" si="31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27"/>
        <v>0</v>
      </c>
      <c r="AG39" s="55"/>
      <c r="AH39" s="308"/>
      <c r="AI39" s="424"/>
      <c r="AJ39" s="423"/>
      <c r="AK39" s="56">
        <f t="shared" si="32"/>
        <v>0</v>
      </c>
      <c r="AL39" s="56"/>
      <c r="AM39" s="56">
        <f t="shared" si="31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27"/>
        <v>0</v>
      </c>
      <c r="AG40" s="55"/>
      <c r="AH40" s="308"/>
      <c r="AI40" s="424"/>
      <c r="AJ40" s="423"/>
      <c r="AK40" s="56">
        <f t="shared" si="32"/>
        <v>0</v>
      </c>
      <c r="AL40" s="56"/>
      <c r="AM40" s="56">
        <f t="shared" si="31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27"/>
        <v>0</v>
      </c>
      <c r="AG41" s="55"/>
      <c r="AH41" s="308"/>
      <c r="AI41" s="424"/>
      <c r="AJ41" s="423"/>
      <c r="AK41" s="56">
        <f t="shared" si="32"/>
        <v>0</v>
      </c>
      <c r="AL41" s="56"/>
      <c r="AM41" s="56">
        <f t="shared" si="31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27"/>
        <v>0</v>
      </c>
      <c r="AG42" s="55"/>
      <c r="AH42" s="308"/>
      <c r="AI42" s="424"/>
      <c r="AJ42" s="423"/>
      <c r="AK42" s="56">
        <f t="shared" si="32"/>
        <v>0</v>
      </c>
      <c r="AL42" s="56"/>
      <c r="AM42" s="56">
        <f t="shared" si="31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27"/>
        <v>0</v>
      </c>
      <c r="AG43" s="55"/>
      <c r="AH43" s="308"/>
      <c r="AI43" s="424"/>
      <c r="AJ43" s="423"/>
      <c r="AK43" s="56">
        <f t="shared" si="32"/>
        <v>0</v>
      </c>
      <c r="AL43" s="56"/>
      <c r="AM43" s="56">
        <f t="shared" si="31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48">
        <v>639</v>
      </c>
      <c r="B44" s="549"/>
      <c r="C44" s="549"/>
      <c r="D44" s="546" t="s">
        <v>193</v>
      </c>
      <c r="E44" s="546"/>
      <c r="F44" s="546"/>
      <c r="G44" s="547"/>
      <c r="H44" s="237">
        <f t="shared" si="3"/>
        <v>80730</v>
      </c>
      <c r="I44" s="315">
        <f>SUM(I45:I48)</f>
        <v>0</v>
      </c>
      <c r="J44" s="263">
        <f t="shared" ref="J44:S44" si="33">SUM(J45:J48)</f>
        <v>0</v>
      </c>
      <c r="K44" s="239">
        <f t="shared" si="33"/>
        <v>80730</v>
      </c>
      <c r="L44" s="303">
        <f t="shared" si="33"/>
        <v>0</v>
      </c>
      <c r="M44" s="240">
        <f t="shared" si="33"/>
        <v>0</v>
      </c>
      <c r="N44" s="241">
        <f t="shared" si="33"/>
        <v>0</v>
      </c>
      <c r="O44" s="241">
        <f t="shared" si="33"/>
        <v>0</v>
      </c>
      <c r="P44" s="241">
        <f t="shared" si="33"/>
        <v>0</v>
      </c>
      <c r="Q44" s="241">
        <f t="shared" si="33"/>
        <v>0</v>
      </c>
      <c r="R44" s="241">
        <f t="shared" si="33"/>
        <v>0</v>
      </c>
      <c r="S44" s="239">
        <f t="shared" si="33"/>
        <v>0</v>
      </c>
      <c r="T44" s="237">
        <f t="shared" si="5"/>
        <v>0</v>
      </c>
      <c r="U44" s="315">
        <f>SUM(U45:U48)</f>
        <v>0</v>
      </c>
      <c r="V44" s="263">
        <f t="shared" ref="V44:AE44" si="34">SUM(V45:V48)</f>
        <v>0</v>
      </c>
      <c r="W44" s="239">
        <f t="shared" si="34"/>
        <v>0</v>
      </c>
      <c r="X44" s="303">
        <f t="shared" si="34"/>
        <v>0</v>
      </c>
      <c r="Y44" s="240">
        <f t="shared" si="34"/>
        <v>0</v>
      </c>
      <c r="Z44" s="241">
        <f t="shared" si="34"/>
        <v>0</v>
      </c>
      <c r="AA44" s="241">
        <f t="shared" si="34"/>
        <v>0</v>
      </c>
      <c r="AB44" s="241">
        <f t="shared" si="34"/>
        <v>0</v>
      </c>
      <c r="AC44" s="241">
        <f t="shared" si="34"/>
        <v>0</v>
      </c>
      <c r="AD44" s="241">
        <f t="shared" si="34"/>
        <v>0</v>
      </c>
      <c r="AE44" s="239">
        <f t="shared" si="34"/>
        <v>0</v>
      </c>
      <c r="AF44" s="237">
        <f t="shared" si="27"/>
        <v>80730</v>
      </c>
      <c r="AG44" s="315">
        <f>SUM(AG45:AG48)</f>
        <v>0</v>
      </c>
      <c r="AH44" s="263">
        <f t="shared" ref="AH44:AQ44" si="35">SUM(AH45:AH48)</f>
        <v>0</v>
      </c>
      <c r="AI44" s="239">
        <f t="shared" si="35"/>
        <v>80730</v>
      </c>
      <c r="AJ44" s="303">
        <f t="shared" si="35"/>
        <v>0</v>
      </c>
      <c r="AK44" s="240">
        <f t="shared" si="35"/>
        <v>0</v>
      </c>
      <c r="AL44" s="241">
        <f t="shared" si="35"/>
        <v>0</v>
      </c>
      <c r="AM44" s="241">
        <f t="shared" si="35"/>
        <v>0</v>
      </c>
      <c r="AN44" s="241">
        <f t="shared" si="35"/>
        <v>0</v>
      </c>
      <c r="AO44" s="241">
        <f t="shared" si="35"/>
        <v>0</v>
      </c>
      <c r="AP44" s="241">
        <f t="shared" si="35"/>
        <v>0</v>
      </c>
      <c r="AQ44" s="239">
        <f t="shared" si="35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2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2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80730</v>
      </c>
      <c r="I47" s="55"/>
      <c r="J47" s="308"/>
      <c r="K47" s="324">
        <v>80730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27"/>
        <v>80730</v>
      </c>
      <c r="AG47" s="55"/>
      <c r="AH47" s="308"/>
      <c r="AI47" s="424">
        <f>K47+W47</f>
        <v>80730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2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48">
        <v>64</v>
      </c>
      <c r="B49" s="549"/>
      <c r="C49" s="316"/>
      <c r="D49" s="546" t="s">
        <v>52</v>
      </c>
      <c r="E49" s="546"/>
      <c r="F49" s="546"/>
      <c r="G49" s="547"/>
      <c r="H49" s="237">
        <f t="shared" si="3"/>
        <v>700</v>
      </c>
      <c r="I49" s="315">
        <f t="shared" ref="I49:S49" si="36">I50+I57</f>
        <v>0</v>
      </c>
      <c r="J49" s="263">
        <f t="shared" si="36"/>
        <v>0</v>
      </c>
      <c r="K49" s="239">
        <f t="shared" si="36"/>
        <v>0</v>
      </c>
      <c r="L49" s="303">
        <f t="shared" si="36"/>
        <v>0</v>
      </c>
      <c r="M49" s="240">
        <f t="shared" si="36"/>
        <v>700</v>
      </c>
      <c r="N49" s="241">
        <f t="shared" si="36"/>
        <v>0</v>
      </c>
      <c r="O49" s="241">
        <f t="shared" si="36"/>
        <v>0</v>
      </c>
      <c r="P49" s="241">
        <f t="shared" si="36"/>
        <v>0</v>
      </c>
      <c r="Q49" s="241">
        <f t="shared" si="36"/>
        <v>0</v>
      </c>
      <c r="R49" s="241">
        <f t="shared" si="36"/>
        <v>0</v>
      </c>
      <c r="S49" s="239">
        <f t="shared" si="36"/>
        <v>0</v>
      </c>
      <c r="T49" s="237">
        <f t="shared" si="5"/>
        <v>0</v>
      </c>
      <c r="U49" s="315">
        <f t="shared" ref="U49:AE49" si="37">U50+U57</f>
        <v>0</v>
      </c>
      <c r="V49" s="263">
        <f t="shared" si="37"/>
        <v>0</v>
      </c>
      <c r="W49" s="239">
        <f t="shared" si="37"/>
        <v>0</v>
      </c>
      <c r="X49" s="303">
        <f t="shared" si="37"/>
        <v>0</v>
      </c>
      <c r="Y49" s="240">
        <f t="shared" si="37"/>
        <v>0</v>
      </c>
      <c r="Z49" s="241">
        <f t="shared" si="37"/>
        <v>0</v>
      </c>
      <c r="AA49" s="241">
        <f t="shared" si="37"/>
        <v>0</v>
      </c>
      <c r="AB49" s="241">
        <f t="shared" si="37"/>
        <v>0</v>
      </c>
      <c r="AC49" s="241">
        <f t="shared" si="37"/>
        <v>0</v>
      </c>
      <c r="AD49" s="241">
        <f t="shared" si="37"/>
        <v>0</v>
      </c>
      <c r="AE49" s="239">
        <f t="shared" si="37"/>
        <v>0</v>
      </c>
      <c r="AF49" s="237">
        <f t="shared" si="27"/>
        <v>700</v>
      </c>
      <c r="AG49" s="315">
        <f t="shared" ref="AG49:AQ49" si="38">AG50+AG57</f>
        <v>0</v>
      </c>
      <c r="AH49" s="263">
        <f t="shared" si="38"/>
        <v>0</v>
      </c>
      <c r="AI49" s="239">
        <f t="shared" si="38"/>
        <v>0</v>
      </c>
      <c r="AJ49" s="303">
        <f t="shared" si="38"/>
        <v>0</v>
      </c>
      <c r="AK49" s="240">
        <f t="shared" si="38"/>
        <v>700</v>
      </c>
      <c r="AL49" s="241">
        <f t="shared" si="38"/>
        <v>0</v>
      </c>
      <c r="AM49" s="241">
        <f t="shared" si="38"/>
        <v>0</v>
      </c>
      <c r="AN49" s="241">
        <f t="shared" si="38"/>
        <v>0</v>
      </c>
      <c r="AO49" s="241">
        <f t="shared" si="38"/>
        <v>0</v>
      </c>
      <c r="AP49" s="241">
        <f t="shared" si="38"/>
        <v>0</v>
      </c>
      <c r="AQ49" s="239">
        <f t="shared" si="38"/>
        <v>0</v>
      </c>
      <c r="AR49" s="243"/>
      <c r="AS49" s="243"/>
    </row>
    <row r="50" spans="1:45" s="190" customFormat="1" ht="15" customHeight="1" x14ac:dyDescent="0.25">
      <c r="A50" s="548">
        <v>641</v>
      </c>
      <c r="B50" s="549"/>
      <c r="C50" s="549"/>
      <c r="D50" s="546" t="s">
        <v>53</v>
      </c>
      <c r="E50" s="546"/>
      <c r="F50" s="546"/>
      <c r="G50" s="547"/>
      <c r="H50" s="237">
        <f t="shared" si="3"/>
        <v>700</v>
      </c>
      <c r="I50" s="315">
        <f t="shared" ref="I50:S50" si="39">SUM(I51:I56)</f>
        <v>0</v>
      </c>
      <c r="J50" s="263">
        <f t="shared" si="39"/>
        <v>0</v>
      </c>
      <c r="K50" s="239">
        <f t="shared" si="39"/>
        <v>0</v>
      </c>
      <c r="L50" s="303">
        <f t="shared" si="39"/>
        <v>0</v>
      </c>
      <c r="M50" s="240">
        <f t="shared" si="39"/>
        <v>700</v>
      </c>
      <c r="N50" s="241">
        <f t="shared" si="39"/>
        <v>0</v>
      </c>
      <c r="O50" s="241">
        <f t="shared" si="39"/>
        <v>0</v>
      </c>
      <c r="P50" s="241">
        <f t="shared" si="39"/>
        <v>0</v>
      </c>
      <c r="Q50" s="241">
        <f t="shared" si="39"/>
        <v>0</v>
      </c>
      <c r="R50" s="241">
        <f t="shared" si="39"/>
        <v>0</v>
      </c>
      <c r="S50" s="239">
        <f t="shared" si="39"/>
        <v>0</v>
      </c>
      <c r="T50" s="237">
        <f t="shared" si="5"/>
        <v>0</v>
      </c>
      <c r="U50" s="315">
        <f t="shared" ref="U50:AE50" si="40">SUM(U51:U56)</f>
        <v>0</v>
      </c>
      <c r="V50" s="263">
        <f t="shared" si="40"/>
        <v>0</v>
      </c>
      <c r="W50" s="239">
        <f t="shared" si="40"/>
        <v>0</v>
      </c>
      <c r="X50" s="303">
        <f t="shared" si="40"/>
        <v>0</v>
      </c>
      <c r="Y50" s="240">
        <f t="shared" si="40"/>
        <v>0</v>
      </c>
      <c r="Z50" s="241">
        <f t="shared" si="40"/>
        <v>0</v>
      </c>
      <c r="AA50" s="241">
        <f t="shared" si="40"/>
        <v>0</v>
      </c>
      <c r="AB50" s="241">
        <f t="shared" si="40"/>
        <v>0</v>
      </c>
      <c r="AC50" s="241">
        <f t="shared" si="40"/>
        <v>0</v>
      </c>
      <c r="AD50" s="241">
        <f t="shared" si="40"/>
        <v>0</v>
      </c>
      <c r="AE50" s="239">
        <f t="shared" si="40"/>
        <v>0</v>
      </c>
      <c r="AF50" s="237">
        <f t="shared" si="27"/>
        <v>700</v>
      </c>
      <c r="AG50" s="315">
        <f t="shared" ref="AG50:AQ50" si="41">SUM(AG51:AG56)</f>
        <v>0</v>
      </c>
      <c r="AH50" s="263">
        <f t="shared" si="41"/>
        <v>0</v>
      </c>
      <c r="AI50" s="239">
        <f t="shared" si="41"/>
        <v>0</v>
      </c>
      <c r="AJ50" s="303">
        <f t="shared" si="41"/>
        <v>0</v>
      </c>
      <c r="AK50" s="240">
        <f t="shared" si="41"/>
        <v>700</v>
      </c>
      <c r="AL50" s="241">
        <f t="shared" si="41"/>
        <v>0</v>
      </c>
      <c r="AM50" s="241">
        <f t="shared" si="41"/>
        <v>0</v>
      </c>
      <c r="AN50" s="241">
        <f t="shared" si="41"/>
        <v>0</v>
      </c>
      <c r="AO50" s="241">
        <f t="shared" si="41"/>
        <v>0</v>
      </c>
      <c r="AP50" s="241">
        <f t="shared" si="41"/>
        <v>0</v>
      </c>
      <c r="AQ50" s="239">
        <f t="shared" si="41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2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700</v>
      </c>
      <c r="I52" s="55"/>
      <c r="J52" s="308"/>
      <c r="K52" s="424"/>
      <c r="L52" s="423"/>
      <c r="M52" s="323">
        <v>700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27"/>
        <v>700</v>
      </c>
      <c r="AG52" s="55"/>
      <c r="AH52" s="308"/>
      <c r="AI52" s="424"/>
      <c r="AJ52" s="423"/>
      <c r="AK52" s="289">
        <f t="shared" ref="AK52:AK56" si="42">M52+Y52</f>
        <v>700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27"/>
        <v>0</v>
      </c>
      <c r="AG53" s="55"/>
      <c r="AH53" s="308"/>
      <c r="AI53" s="424"/>
      <c r="AJ53" s="423"/>
      <c r="AK53" s="289">
        <f t="shared" si="42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27"/>
        <v>0</v>
      </c>
      <c r="AG54" s="55"/>
      <c r="AH54" s="308"/>
      <c r="AI54" s="424"/>
      <c r="AJ54" s="423"/>
      <c r="AK54" s="289">
        <f t="shared" si="42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27"/>
        <v>0</v>
      </c>
      <c r="AG55" s="55"/>
      <c r="AH55" s="308"/>
      <c r="AI55" s="424"/>
      <c r="AJ55" s="423"/>
      <c r="AK55" s="289">
        <f t="shared" si="42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27"/>
        <v>0</v>
      </c>
      <c r="AG56" s="55"/>
      <c r="AH56" s="308"/>
      <c r="AI56" s="424"/>
      <c r="AJ56" s="423"/>
      <c r="AK56" s="289">
        <f t="shared" si="42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48">
        <v>642</v>
      </c>
      <c r="B57" s="549"/>
      <c r="C57" s="549"/>
      <c r="D57" s="546" t="s">
        <v>63</v>
      </c>
      <c r="E57" s="546"/>
      <c r="F57" s="546"/>
      <c r="G57" s="547"/>
      <c r="H57" s="237">
        <f t="shared" si="3"/>
        <v>0</v>
      </c>
      <c r="I57" s="315">
        <f t="shared" ref="I57:S57" si="43">SUM(I58:I59)</f>
        <v>0</v>
      </c>
      <c r="J57" s="263">
        <f t="shared" si="43"/>
        <v>0</v>
      </c>
      <c r="K57" s="239">
        <f t="shared" si="43"/>
        <v>0</v>
      </c>
      <c r="L57" s="303">
        <f t="shared" si="43"/>
        <v>0</v>
      </c>
      <c r="M57" s="240">
        <f t="shared" si="43"/>
        <v>0</v>
      </c>
      <c r="N57" s="241">
        <f t="shared" si="43"/>
        <v>0</v>
      </c>
      <c r="O57" s="241">
        <f t="shared" si="43"/>
        <v>0</v>
      </c>
      <c r="P57" s="241">
        <f t="shared" si="43"/>
        <v>0</v>
      </c>
      <c r="Q57" s="241">
        <f t="shared" si="43"/>
        <v>0</v>
      </c>
      <c r="R57" s="241">
        <f t="shared" si="43"/>
        <v>0</v>
      </c>
      <c r="S57" s="239">
        <f t="shared" si="43"/>
        <v>0</v>
      </c>
      <c r="T57" s="237">
        <f t="shared" si="5"/>
        <v>0</v>
      </c>
      <c r="U57" s="315">
        <f t="shared" ref="U57" si="44">SUM(U58:U59)</f>
        <v>0</v>
      </c>
      <c r="V57" s="263">
        <f t="shared" ref="V57" si="45">SUM(V58:V59)</f>
        <v>0</v>
      </c>
      <c r="W57" s="239">
        <f t="shared" ref="W57" si="46">SUM(W58:W59)</f>
        <v>0</v>
      </c>
      <c r="X57" s="303">
        <f t="shared" ref="X57" si="47">SUM(X58:X59)</f>
        <v>0</v>
      </c>
      <c r="Y57" s="240">
        <f t="shared" ref="Y57" si="48">SUM(Y58:Y59)</f>
        <v>0</v>
      </c>
      <c r="Z57" s="241">
        <f t="shared" ref="Z57" si="49">SUM(Z58:Z59)</f>
        <v>0</v>
      </c>
      <c r="AA57" s="241">
        <f t="shared" ref="AA57" si="50">SUM(AA58:AA59)</f>
        <v>0</v>
      </c>
      <c r="AB57" s="241">
        <f t="shared" ref="AB57" si="51">SUM(AB58:AB59)</f>
        <v>0</v>
      </c>
      <c r="AC57" s="241">
        <f t="shared" ref="AC57" si="52">SUM(AC58:AC59)</f>
        <v>0</v>
      </c>
      <c r="AD57" s="241">
        <f t="shared" ref="AD57" si="53">SUM(AD58:AD59)</f>
        <v>0</v>
      </c>
      <c r="AE57" s="239">
        <f t="shared" ref="AE57" si="54">SUM(AE58:AE59)</f>
        <v>0</v>
      </c>
      <c r="AF57" s="237">
        <f t="shared" si="27"/>
        <v>0</v>
      </c>
      <c r="AG57" s="315">
        <f t="shared" ref="AG57" si="55">SUM(AG58:AG59)</f>
        <v>0</v>
      </c>
      <c r="AH57" s="263">
        <f t="shared" ref="AH57" si="56">SUM(AH58:AH59)</f>
        <v>0</v>
      </c>
      <c r="AI57" s="239">
        <f t="shared" ref="AI57" si="57">SUM(AI58:AI59)</f>
        <v>0</v>
      </c>
      <c r="AJ57" s="303">
        <f t="shared" ref="AJ57" si="58">SUM(AJ58:AJ59)</f>
        <v>0</v>
      </c>
      <c r="AK57" s="240">
        <f t="shared" ref="AK57" si="59">SUM(AK58:AK59)</f>
        <v>0</v>
      </c>
      <c r="AL57" s="241">
        <f t="shared" ref="AL57" si="60">SUM(AL58:AL59)</f>
        <v>0</v>
      </c>
      <c r="AM57" s="241">
        <f t="shared" ref="AM57" si="61">SUM(AM58:AM59)</f>
        <v>0</v>
      </c>
      <c r="AN57" s="241">
        <f t="shared" ref="AN57" si="62">SUM(AN58:AN59)</f>
        <v>0</v>
      </c>
      <c r="AO57" s="241">
        <f t="shared" ref="AO57" si="63">SUM(AO58:AO59)</f>
        <v>0</v>
      </c>
      <c r="AP57" s="241">
        <f t="shared" ref="AP57" si="64">SUM(AP58:AP59)</f>
        <v>0</v>
      </c>
      <c r="AQ57" s="239">
        <f t="shared" ref="AQ57" si="65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27"/>
        <v>0</v>
      </c>
      <c r="AG58" s="55"/>
      <c r="AH58" s="308"/>
      <c r="AI58" s="424"/>
      <c r="AJ58" s="423"/>
      <c r="AK58" s="289">
        <f t="shared" ref="AK58:AK59" si="66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27"/>
        <v>0</v>
      </c>
      <c r="AG59" s="55"/>
      <c r="AH59" s="308"/>
      <c r="AI59" s="424"/>
      <c r="AJ59" s="423"/>
      <c r="AK59" s="289">
        <f t="shared" si="66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48">
        <v>65</v>
      </c>
      <c r="B60" s="549"/>
      <c r="C60" s="316"/>
      <c r="D60" s="546" t="s">
        <v>54</v>
      </c>
      <c r="E60" s="546"/>
      <c r="F60" s="546"/>
      <c r="G60" s="547"/>
      <c r="H60" s="237">
        <f t="shared" si="3"/>
        <v>140000</v>
      </c>
      <c r="I60" s="315">
        <f>I61</f>
        <v>0</v>
      </c>
      <c r="J60" s="263">
        <f t="shared" ref="J60:S60" si="67">J61</f>
        <v>0</v>
      </c>
      <c r="K60" s="239">
        <f t="shared" si="67"/>
        <v>0</v>
      </c>
      <c r="L60" s="303">
        <f t="shared" si="67"/>
        <v>0</v>
      </c>
      <c r="M60" s="240">
        <f t="shared" si="67"/>
        <v>0</v>
      </c>
      <c r="N60" s="241">
        <f t="shared" si="67"/>
        <v>140000</v>
      </c>
      <c r="O60" s="241">
        <f t="shared" si="67"/>
        <v>0</v>
      </c>
      <c r="P60" s="241">
        <f t="shared" si="67"/>
        <v>0</v>
      </c>
      <c r="Q60" s="241">
        <f t="shared" si="67"/>
        <v>0</v>
      </c>
      <c r="R60" s="241">
        <f t="shared" si="67"/>
        <v>0</v>
      </c>
      <c r="S60" s="239">
        <f t="shared" si="67"/>
        <v>0</v>
      </c>
      <c r="T60" s="237">
        <f t="shared" si="5"/>
        <v>0</v>
      </c>
      <c r="U60" s="315">
        <f>U61</f>
        <v>0</v>
      </c>
      <c r="V60" s="263">
        <f t="shared" ref="V60:AE60" si="68">V61</f>
        <v>0</v>
      </c>
      <c r="W60" s="239">
        <f t="shared" si="68"/>
        <v>0</v>
      </c>
      <c r="X60" s="303">
        <f t="shared" si="68"/>
        <v>0</v>
      </c>
      <c r="Y60" s="240">
        <f t="shared" si="68"/>
        <v>0</v>
      </c>
      <c r="Z60" s="241">
        <f t="shared" si="68"/>
        <v>0</v>
      </c>
      <c r="AA60" s="241">
        <f t="shared" si="68"/>
        <v>0</v>
      </c>
      <c r="AB60" s="241">
        <f t="shared" si="68"/>
        <v>0</v>
      </c>
      <c r="AC60" s="241">
        <f t="shared" si="68"/>
        <v>0</v>
      </c>
      <c r="AD60" s="241">
        <f t="shared" si="68"/>
        <v>0</v>
      </c>
      <c r="AE60" s="239">
        <f t="shared" si="68"/>
        <v>0</v>
      </c>
      <c r="AF60" s="237">
        <f t="shared" si="27"/>
        <v>140000</v>
      </c>
      <c r="AG60" s="315">
        <f>AG61</f>
        <v>0</v>
      </c>
      <c r="AH60" s="263">
        <f t="shared" ref="AH60:AQ60" si="69">AH61</f>
        <v>0</v>
      </c>
      <c r="AI60" s="239">
        <f t="shared" si="69"/>
        <v>0</v>
      </c>
      <c r="AJ60" s="303">
        <f t="shared" si="69"/>
        <v>0</v>
      </c>
      <c r="AK60" s="240">
        <f t="shared" si="69"/>
        <v>0</v>
      </c>
      <c r="AL60" s="241">
        <f t="shared" si="69"/>
        <v>140000</v>
      </c>
      <c r="AM60" s="241">
        <f t="shared" si="69"/>
        <v>0</v>
      </c>
      <c r="AN60" s="241">
        <f t="shared" si="69"/>
        <v>0</v>
      </c>
      <c r="AO60" s="241">
        <f t="shared" si="69"/>
        <v>0</v>
      </c>
      <c r="AP60" s="241">
        <f t="shared" si="69"/>
        <v>0</v>
      </c>
      <c r="AQ60" s="239">
        <f t="shared" si="69"/>
        <v>0</v>
      </c>
      <c r="AR60" s="243"/>
      <c r="AS60" s="243"/>
    </row>
    <row r="61" spans="1:45" s="190" customFormat="1" ht="15.75" customHeight="1" x14ac:dyDescent="0.25">
      <c r="A61" s="548">
        <v>652</v>
      </c>
      <c r="B61" s="549"/>
      <c r="C61" s="549"/>
      <c r="D61" s="546" t="s">
        <v>55</v>
      </c>
      <c r="E61" s="546"/>
      <c r="F61" s="546"/>
      <c r="G61" s="547"/>
      <c r="H61" s="237">
        <f t="shared" si="3"/>
        <v>140000</v>
      </c>
      <c r="I61" s="315">
        <f>SUM(I62:I66)</f>
        <v>0</v>
      </c>
      <c r="J61" s="263">
        <f t="shared" ref="J61:S61" si="70">SUM(J62:J66)</f>
        <v>0</v>
      </c>
      <c r="K61" s="239">
        <f t="shared" si="70"/>
        <v>0</v>
      </c>
      <c r="L61" s="303">
        <f t="shared" si="70"/>
        <v>0</v>
      </c>
      <c r="M61" s="240">
        <f t="shared" si="70"/>
        <v>0</v>
      </c>
      <c r="N61" s="241">
        <f t="shared" si="70"/>
        <v>140000</v>
      </c>
      <c r="O61" s="241">
        <f t="shared" si="70"/>
        <v>0</v>
      </c>
      <c r="P61" s="241">
        <f t="shared" si="70"/>
        <v>0</v>
      </c>
      <c r="Q61" s="241">
        <f t="shared" si="70"/>
        <v>0</v>
      </c>
      <c r="R61" s="241">
        <f t="shared" si="70"/>
        <v>0</v>
      </c>
      <c r="S61" s="239">
        <f t="shared" si="70"/>
        <v>0</v>
      </c>
      <c r="T61" s="237">
        <f t="shared" si="5"/>
        <v>0</v>
      </c>
      <c r="U61" s="315">
        <f>SUM(U62:U66)</f>
        <v>0</v>
      </c>
      <c r="V61" s="263">
        <f t="shared" ref="V61:AE61" si="71">SUM(V62:V66)</f>
        <v>0</v>
      </c>
      <c r="W61" s="239">
        <f t="shared" si="71"/>
        <v>0</v>
      </c>
      <c r="X61" s="303">
        <f t="shared" si="71"/>
        <v>0</v>
      </c>
      <c r="Y61" s="240">
        <f t="shared" si="71"/>
        <v>0</v>
      </c>
      <c r="Z61" s="241">
        <f t="shared" si="71"/>
        <v>0</v>
      </c>
      <c r="AA61" s="241">
        <f t="shared" si="71"/>
        <v>0</v>
      </c>
      <c r="AB61" s="241">
        <f t="shared" si="71"/>
        <v>0</v>
      </c>
      <c r="AC61" s="241">
        <f t="shared" si="71"/>
        <v>0</v>
      </c>
      <c r="AD61" s="241">
        <f t="shared" si="71"/>
        <v>0</v>
      </c>
      <c r="AE61" s="239">
        <f t="shared" si="71"/>
        <v>0</v>
      </c>
      <c r="AF61" s="237">
        <f t="shared" si="27"/>
        <v>140000</v>
      </c>
      <c r="AG61" s="315">
        <f>SUM(AG62:AG66)</f>
        <v>0</v>
      </c>
      <c r="AH61" s="263">
        <f t="shared" ref="AH61:AQ61" si="72">SUM(AH62:AH66)</f>
        <v>0</v>
      </c>
      <c r="AI61" s="239">
        <f t="shared" si="72"/>
        <v>0</v>
      </c>
      <c r="AJ61" s="303">
        <f t="shared" si="72"/>
        <v>0</v>
      </c>
      <c r="AK61" s="240">
        <f t="shared" si="72"/>
        <v>0</v>
      </c>
      <c r="AL61" s="241">
        <f t="shared" si="72"/>
        <v>140000</v>
      </c>
      <c r="AM61" s="241">
        <f t="shared" si="72"/>
        <v>0</v>
      </c>
      <c r="AN61" s="241">
        <f t="shared" si="72"/>
        <v>0</v>
      </c>
      <c r="AO61" s="241">
        <f t="shared" si="72"/>
        <v>0</v>
      </c>
      <c r="AP61" s="241">
        <f t="shared" si="72"/>
        <v>0</v>
      </c>
      <c r="AQ61" s="239">
        <f t="shared" si="72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140000</v>
      </c>
      <c r="I62" s="55"/>
      <c r="J62" s="308"/>
      <c r="K62" s="424"/>
      <c r="L62" s="423"/>
      <c r="M62" s="289"/>
      <c r="N62" s="324">
        <v>140000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27"/>
        <v>140000</v>
      </c>
      <c r="AG62" s="55"/>
      <c r="AH62" s="308"/>
      <c r="AI62" s="424"/>
      <c r="AJ62" s="423"/>
      <c r="AK62" s="289"/>
      <c r="AL62" s="56">
        <f>N62+Z62</f>
        <v>140000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2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2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2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2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48">
        <v>66</v>
      </c>
      <c r="B67" s="549"/>
      <c r="C67" s="316"/>
      <c r="D67" s="546" t="s">
        <v>56</v>
      </c>
      <c r="E67" s="546"/>
      <c r="F67" s="546"/>
      <c r="G67" s="547"/>
      <c r="H67" s="237">
        <f t="shared" si="3"/>
        <v>35500</v>
      </c>
      <c r="I67" s="315">
        <f>I68+I72</f>
        <v>0</v>
      </c>
      <c r="J67" s="263">
        <f t="shared" ref="J67:S67" si="73">J68+J72</f>
        <v>0</v>
      </c>
      <c r="K67" s="239">
        <f t="shared" si="73"/>
        <v>0</v>
      </c>
      <c r="L67" s="303">
        <f t="shared" si="73"/>
        <v>0</v>
      </c>
      <c r="M67" s="240">
        <f t="shared" si="73"/>
        <v>34000</v>
      </c>
      <c r="N67" s="241">
        <f t="shared" si="73"/>
        <v>0</v>
      </c>
      <c r="O67" s="241">
        <f t="shared" si="73"/>
        <v>0</v>
      </c>
      <c r="P67" s="241">
        <f t="shared" si="73"/>
        <v>0</v>
      </c>
      <c r="Q67" s="241">
        <f t="shared" si="73"/>
        <v>1500</v>
      </c>
      <c r="R67" s="241">
        <f t="shared" si="73"/>
        <v>0</v>
      </c>
      <c r="S67" s="239">
        <f t="shared" si="73"/>
        <v>0</v>
      </c>
      <c r="T67" s="237">
        <f t="shared" si="5"/>
        <v>0</v>
      </c>
      <c r="U67" s="315">
        <f>U68+U72</f>
        <v>0</v>
      </c>
      <c r="V67" s="263">
        <f t="shared" ref="V67:AE67" si="74">V68+V72</f>
        <v>0</v>
      </c>
      <c r="W67" s="239">
        <f t="shared" si="74"/>
        <v>0</v>
      </c>
      <c r="X67" s="303">
        <f t="shared" si="74"/>
        <v>0</v>
      </c>
      <c r="Y67" s="240">
        <f t="shared" si="74"/>
        <v>0</v>
      </c>
      <c r="Z67" s="241">
        <f t="shared" si="74"/>
        <v>0</v>
      </c>
      <c r="AA67" s="241">
        <f t="shared" si="74"/>
        <v>0</v>
      </c>
      <c r="AB67" s="241">
        <f t="shared" si="74"/>
        <v>0</v>
      </c>
      <c r="AC67" s="241">
        <f t="shared" si="74"/>
        <v>0</v>
      </c>
      <c r="AD67" s="241">
        <f t="shared" si="74"/>
        <v>0</v>
      </c>
      <c r="AE67" s="239">
        <f t="shared" si="74"/>
        <v>0</v>
      </c>
      <c r="AF67" s="237">
        <f t="shared" si="27"/>
        <v>35500</v>
      </c>
      <c r="AG67" s="315">
        <f>AG68+AG72</f>
        <v>0</v>
      </c>
      <c r="AH67" s="263">
        <f t="shared" ref="AH67:AQ67" si="75">AH68+AH72</f>
        <v>0</v>
      </c>
      <c r="AI67" s="239">
        <f t="shared" si="75"/>
        <v>0</v>
      </c>
      <c r="AJ67" s="303">
        <f t="shared" si="75"/>
        <v>0</v>
      </c>
      <c r="AK67" s="240">
        <f t="shared" si="75"/>
        <v>34000</v>
      </c>
      <c r="AL67" s="241">
        <f t="shared" si="75"/>
        <v>0</v>
      </c>
      <c r="AM67" s="241">
        <f t="shared" si="75"/>
        <v>0</v>
      </c>
      <c r="AN67" s="241">
        <f t="shared" si="75"/>
        <v>0</v>
      </c>
      <c r="AO67" s="241">
        <f t="shared" si="75"/>
        <v>1500</v>
      </c>
      <c r="AP67" s="241">
        <f t="shared" si="75"/>
        <v>0</v>
      </c>
      <c r="AQ67" s="239">
        <f t="shared" si="75"/>
        <v>0</v>
      </c>
      <c r="AR67" s="243"/>
      <c r="AS67" s="243"/>
    </row>
    <row r="68" spans="1:45" s="190" customFormat="1" ht="30.75" customHeight="1" x14ac:dyDescent="0.25">
      <c r="A68" s="548">
        <v>661</v>
      </c>
      <c r="B68" s="549"/>
      <c r="C68" s="549"/>
      <c r="D68" s="546" t="s">
        <v>57</v>
      </c>
      <c r="E68" s="546"/>
      <c r="F68" s="546"/>
      <c r="G68" s="547"/>
      <c r="H68" s="237">
        <f t="shared" si="3"/>
        <v>34000</v>
      </c>
      <c r="I68" s="315">
        <f>SUM(I69:I71)</f>
        <v>0</v>
      </c>
      <c r="J68" s="263">
        <f t="shared" ref="J68:S68" si="76">SUM(J69:J71)</f>
        <v>0</v>
      </c>
      <c r="K68" s="239">
        <f t="shared" si="76"/>
        <v>0</v>
      </c>
      <c r="L68" s="303">
        <f t="shared" si="76"/>
        <v>0</v>
      </c>
      <c r="M68" s="240">
        <f t="shared" si="76"/>
        <v>34000</v>
      </c>
      <c r="N68" s="241">
        <f t="shared" si="76"/>
        <v>0</v>
      </c>
      <c r="O68" s="241">
        <f t="shared" si="76"/>
        <v>0</v>
      </c>
      <c r="P68" s="241">
        <f t="shared" si="76"/>
        <v>0</v>
      </c>
      <c r="Q68" s="241">
        <f t="shared" si="76"/>
        <v>0</v>
      </c>
      <c r="R68" s="241">
        <f t="shared" si="76"/>
        <v>0</v>
      </c>
      <c r="S68" s="239">
        <f t="shared" si="76"/>
        <v>0</v>
      </c>
      <c r="T68" s="237">
        <f t="shared" si="5"/>
        <v>0</v>
      </c>
      <c r="U68" s="315">
        <f>SUM(U69:U71)</f>
        <v>0</v>
      </c>
      <c r="V68" s="263">
        <f t="shared" ref="V68:AE68" si="77">SUM(V69:V71)</f>
        <v>0</v>
      </c>
      <c r="W68" s="239">
        <f t="shared" si="77"/>
        <v>0</v>
      </c>
      <c r="X68" s="303">
        <f t="shared" si="77"/>
        <v>0</v>
      </c>
      <c r="Y68" s="240">
        <f t="shared" si="77"/>
        <v>0</v>
      </c>
      <c r="Z68" s="241">
        <f t="shared" si="77"/>
        <v>0</v>
      </c>
      <c r="AA68" s="241">
        <f t="shared" si="77"/>
        <v>0</v>
      </c>
      <c r="AB68" s="241">
        <f t="shared" si="77"/>
        <v>0</v>
      </c>
      <c r="AC68" s="241">
        <f t="shared" si="77"/>
        <v>0</v>
      </c>
      <c r="AD68" s="241">
        <f t="shared" si="77"/>
        <v>0</v>
      </c>
      <c r="AE68" s="239">
        <f t="shared" si="77"/>
        <v>0</v>
      </c>
      <c r="AF68" s="237">
        <f t="shared" si="27"/>
        <v>34000</v>
      </c>
      <c r="AG68" s="315">
        <f>SUM(AG69:AG71)</f>
        <v>0</v>
      </c>
      <c r="AH68" s="263">
        <f t="shared" ref="AH68:AQ68" si="78">SUM(AH69:AH71)</f>
        <v>0</v>
      </c>
      <c r="AI68" s="239">
        <f t="shared" si="78"/>
        <v>0</v>
      </c>
      <c r="AJ68" s="303">
        <f t="shared" si="78"/>
        <v>0</v>
      </c>
      <c r="AK68" s="240">
        <f t="shared" si="78"/>
        <v>34000</v>
      </c>
      <c r="AL68" s="241">
        <f t="shared" si="78"/>
        <v>0</v>
      </c>
      <c r="AM68" s="241">
        <f t="shared" si="78"/>
        <v>0</v>
      </c>
      <c r="AN68" s="241">
        <f t="shared" si="78"/>
        <v>0</v>
      </c>
      <c r="AO68" s="241">
        <f t="shared" si="78"/>
        <v>0</v>
      </c>
      <c r="AP68" s="241">
        <f t="shared" si="78"/>
        <v>0</v>
      </c>
      <c r="AQ68" s="239">
        <f t="shared" si="78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2000</v>
      </c>
      <c r="I69" s="55"/>
      <c r="J69" s="308"/>
      <c r="K69" s="424"/>
      <c r="L69" s="423"/>
      <c r="M69" s="323">
        <v>2000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27"/>
        <v>2000</v>
      </c>
      <c r="AG69" s="55"/>
      <c r="AH69" s="308"/>
      <c r="AI69" s="424"/>
      <c r="AJ69" s="423"/>
      <c r="AK69" s="289">
        <f>M69+Y69</f>
        <v>2000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2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32000</v>
      </c>
      <c r="I71" s="55"/>
      <c r="J71" s="308"/>
      <c r="K71" s="424"/>
      <c r="L71" s="423"/>
      <c r="M71" s="323">
        <v>32000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27"/>
        <v>32000</v>
      </c>
      <c r="AG71" s="55"/>
      <c r="AH71" s="308"/>
      <c r="AI71" s="424"/>
      <c r="AJ71" s="423"/>
      <c r="AK71" s="289">
        <f>M71+Y71</f>
        <v>32000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48">
        <v>663</v>
      </c>
      <c r="B72" s="549"/>
      <c r="C72" s="549"/>
      <c r="D72" s="546" t="s">
        <v>58</v>
      </c>
      <c r="E72" s="546"/>
      <c r="F72" s="546"/>
      <c r="G72" s="547"/>
      <c r="H72" s="237">
        <f t="shared" si="3"/>
        <v>1500</v>
      </c>
      <c r="I72" s="315">
        <f>SUM(I73:I80)</f>
        <v>0</v>
      </c>
      <c r="J72" s="263">
        <f t="shared" ref="J72:S72" si="79">SUM(J73:J80)</f>
        <v>0</v>
      </c>
      <c r="K72" s="239">
        <f t="shared" si="79"/>
        <v>0</v>
      </c>
      <c r="L72" s="303">
        <f t="shared" si="79"/>
        <v>0</v>
      </c>
      <c r="M72" s="240">
        <f t="shared" si="79"/>
        <v>0</v>
      </c>
      <c r="N72" s="241">
        <f t="shared" si="79"/>
        <v>0</v>
      </c>
      <c r="O72" s="241">
        <f t="shared" si="79"/>
        <v>0</v>
      </c>
      <c r="P72" s="241">
        <f t="shared" si="79"/>
        <v>0</v>
      </c>
      <c r="Q72" s="241">
        <f t="shared" si="79"/>
        <v>1500</v>
      </c>
      <c r="R72" s="241">
        <f t="shared" si="79"/>
        <v>0</v>
      </c>
      <c r="S72" s="239">
        <f t="shared" si="79"/>
        <v>0</v>
      </c>
      <c r="T72" s="237">
        <f t="shared" si="5"/>
        <v>0</v>
      </c>
      <c r="U72" s="315">
        <f>SUM(U73:U80)</f>
        <v>0</v>
      </c>
      <c r="V72" s="263">
        <f t="shared" ref="V72:AE72" si="80">SUM(V73:V80)</f>
        <v>0</v>
      </c>
      <c r="W72" s="239">
        <f t="shared" si="80"/>
        <v>0</v>
      </c>
      <c r="X72" s="303">
        <f t="shared" si="80"/>
        <v>0</v>
      </c>
      <c r="Y72" s="240">
        <f t="shared" si="80"/>
        <v>0</v>
      </c>
      <c r="Z72" s="241">
        <f t="shared" si="80"/>
        <v>0</v>
      </c>
      <c r="AA72" s="241">
        <f t="shared" si="80"/>
        <v>0</v>
      </c>
      <c r="AB72" s="241">
        <f t="shared" si="80"/>
        <v>0</v>
      </c>
      <c r="AC72" s="241">
        <f t="shared" si="80"/>
        <v>0</v>
      </c>
      <c r="AD72" s="241">
        <f t="shared" si="80"/>
        <v>0</v>
      </c>
      <c r="AE72" s="239">
        <f t="shared" si="80"/>
        <v>0</v>
      </c>
      <c r="AF72" s="237">
        <f t="shared" si="27"/>
        <v>1500</v>
      </c>
      <c r="AG72" s="315">
        <f>SUM(AG73:AG80)</f>
        <v>0</v>
      </c>
      <c r="AH72" s="263">
        <f t="shared" ref="AH72:AQ72" si="81">SUM(AH73:AH80)</f>
        <v>0</v>
      </c>
      <c r="AI72" s="239">
        <f t="shared" si="81"/>
        <v>0</v>
      </c>
      <c r="AJ72" s="303">
        <f t="shared" si="81"/>
        <v>0</v>
      </c>
      <c r="AK72" s="240">
        <f t="shared" si="81"/>
        <v>0</v>
      </c>
      <c r="AL72" s="241">
        <f t="shared" si="81"/>
        <v>0</v>
      </c>
      <c r="AM72" s="241">
        <f t="shared" si="81"/>
        <v>0</v>
      </c>
      <c r="AN72" s="241">
        <f t="shared" si="81"/>
        <v>0</v>
      </c>
      <c r="AO72" s="241">
        <f t="shared" si="81"/>
        <v>1500</v>
      </c>
      <c r="AP72" s="241">
        <f t="shared" si="81"/>
        <v>0</v>
      </c>
      <c r="AQ72" s="239">
        <f t="shared" si="81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1500</v>
      </c>
      <c r="I73" s="55"/>
      <c r="J73" s="308"/>
      <c r="K73" s="424"/>
      <c r="L73" s="423"/>
      <c r="M73" s="289"/>
      <c r="N73" s="56"/>
      <c r="O73" s="56"/>
      <c r="P73" s="56"/>
      <c r="Q73" s="324">
        <v>1500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27"/>
        <v>1500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1500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2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2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3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4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5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2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3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4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5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2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3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4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5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2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3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4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5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3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4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5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2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3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4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5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2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48">
        <v>67</v>
      </c>
      <c r="B81" s="549"/>
      <c r="C81" s="316"/>
      <c r="D81" s="546" t="s">
        <v>59</v>
      </c>
      <c r="E81" s="546"/>
      <c r="F81" s="546"/>
      <c r="G81" s="547"/>
      <c r="H81" s="237">
        <f t="shared" si="83"/>
        <v>1163000</v>
      </c>
      <c r="I81" s="315">
        <f>I82</f>
        <v>27400</v>
      </c>
      <c r="J81" s="263">
        <f t="shared" ref="J81:S81" si="86">J82</f>
        <v>1135600</v>
      </c>
      <c r="K81" s="239">
        <f t="shared" si="86"/>
        <v>0</v>
      </c>
      <c r="L81" s="303">
        <f t="shared" si="86"/>
        <v>0</v>
      </c>
      <c r="M81" s="240">
        <f t="shared" si="86"/>
        <v>0</v>
      </c>
      <c r="N81" s="241">
        <f t="shared" si="86"/>
        <v>0</v>
      </c>
      <c r="O81" s="241">
        <f t="shared" si="86"/>
        <v>0</v>
      </c>
      <c r="P81" s="241">
        <f t="shared" si="86"/>
        <v>0</v>
      </c>
      <c r="Q81" s="241">
        <f t="shared" si="86"/>
        <v>0</v>
      </c>
      <c r="R81" s="241">
        <f t="shared" si="86"/>
        <v>0</v>
      </c>
      <c r="S81" s="239">
        <f t="shared" si="86"/>
        <v>0</v>
      </c>
      <c r="T81" s="237">
        <f t="shared" si="84"/>
        <v>-43400</v>
      </c>
      <c r="U81" s="315">
        <f>U82</f>
        <v>-21400</v>
      </c>
      <c r="V81" s="263">
        <f t="shared" ref="V81:AE81" si="87">V82</f>
        <v>-22000</v>
      </c>
      <c r="W81" s="239">
        <f t="shared" si="87"/>
        <v>0</v>
      </c>
      <c r="X81" s="303">
        <f t="shared" si="87"/>
        <v>0</v>
      </c>
      <c r="Y81" s="240">
        <f t="shared" si="87"/>
        <v>0</v>
      </c>
      <c r="Z81" s="241">
        <f t="shared" si="87"/>
        <v>0</v>
      </c>
      <c r="AA81" s="241">
        <f t="shared" si="87"/>
        <v>0</v>
      </c>
      <c r="AB81" s="241">
        <f t="shared" si="87"/>
        <v>0</v>
      </c>
      <c r="AC81" s="241">
        <f t="shared" si="87"/>
        <v>0</v>
      </c>
      <c r="AD81" s="241">
        <f t="shared" si="87"/>
        <v>0</v>
      </c>
      <c r="AE81" s="239">
        <f t="shared" si="87"/>
        <v>0</v>
      </c>
      <c r="AF81" s="237">
        <f t="shared" si="85"/>
        <v>1119600</v>
      </c>
      <c r="AG81" s="315">
        <f>AG82</f>
        <v>6000</v>
      </c>
      <c r="AH81" s="263">
        <f t="shared" ref="AH81:AQ81" si="88">AH82</f>
        <v>1113600</v>
      </c>
      <c r="AI81" s="239">
        <f t="shared" si="88"/>
        <v>0</v>
      </c>
      <c r="AJ81" s="303">
        <f t="shared" si="88"/>
        <v>0</v>
      </c>
      <c r="AK81" s="240">
        <f t="shared" si="88"/>
        <v>0</v>
      </c>
      <c r="AL81" s="241">
        <f t="shared" si="88"/>
        <v>0</v>
      </c>
      <c r="AM81" s="241">
        <f t="shared" si="88"/>
        <v>0</v>
      </c>
      <c r="AN81" s="241">
        <f t="shared" si="88"/>
        <v>0</v>
      </c>
      <c r="AO81" s="241">
        <f t="shared" si="88"/>
        <v>0</v>
      </c>
      <c r="AP81" s="241">
        <f t="shared" si="88"/>
        <v>0</v>
      </c>
      <c r="AQ81" s="239">
        <f t="shared" si="88"/>
        <v>0</v>
      </c>
      <c r="AR81" s="243"/>
      <c r="AS81" s="243"/>
    </row>
    <row r="82" spans="1:45" s="190" customFormat="1" ht="36.6" customHeight="1" x14ac:dyDescent="0.25">
      <c r="A82" s="548">
        <v>671</v>
      </c>
      <c r="B82" s="549"/>
      <c r="C82" s="549"/>
      <c r="D82" s="546" t="s">
        <v>60</v>
      </c>
      <c r="E82" s="546"/>
      <c r="F82" s="546"/>
      <c r="G82" s="547"/>
      <c r="H82" s="237">
        <f t="shared" si="83"/>
        <v>1163000</v>
      </c>
      <c r="I82" s="315">
        <f>SUM(I83:I85)</f>
        <v>27400</v>
      </c>
      <c r="J82" s="263">
        <f t="shared" ref="J82:S82" si="89">SUM(J83:J85)</f>
        <v>1135600</v>
      </c>
      <c r="K82" s="239">
        <f t="shared" si="89"/>
        <v>0</v>
      </c>
      <c r="L82" s="303">
        <f t="shared" si="89"/>
        <v>0</v>
      </c>
      <c r="M82" s="240">
        <f t="shared" si="89"/>
        <v>0</v>
      </c>
      <c r="N82" s="241">
        <f t="shared" si="89"/>
        <v>0</v>
      </c>
      <c r="O82" s="241">
        <f t="shared" si="89"/>
        <v>0</v>
      </c>
      <c r="P82" s="241">
        <f t="shared" si="89"/>
        <v>0</v>
      </c>
      <c r="Q82" s="241">
        <f t="shared" si="89"/>
        <v>0</v>
      </c>
      <c r="R82" s="241">
        <f t="shared" si="89"/>
        <v>0</v>
      </c>
      <c r="S82" s="239">
        <f t="shared" si="89"/>
        <v>0</v>
      </c>
      <c r="T82" s="237">
        <f t="shared" si="84"/>
        <v>-43400</v>
      </c>
      <c r="U82" s="315">
        <f>SUM(U83:U85)</f>
        <v>-21400</v>
      </c>
      <c r="V82" s="263">
        <f t="shared" ref="V82:AE82" si="90">SUM(V83:V85)</f>
        <v>-22000</v>
      </c>
      <c r="W82" s="239">
        <f t="shared" si="90"/>
        <v>0</v>
      </c>
      <c r="X82" s="303">
        <f t="shared" si="90"/>
        <v>0</v>
      </c>
      <c r="Y82" s="240">
        <f t="shared" si="90"/>
        <v>0</v>
      </c>
      <c r="Z82" s="241">
        <f t="shared" si="90"/>
        <v>0</v>
      </c>
      <c r="AA82" s="241">
        <f t="shared" si="90"/>
        <v>0</v>
      </c>
      <c r="AB82" s="241">
        <f t="shared" si="90"/>
        <v>0</v>
      </c>
      <c r="AC82" s="241">
        <f t="shared" si="90"/>
        <v>0</v>
      </c>
      <c r="AD82" s="241">
        <f t="shared" si="90"/>
        <v>0</v>
      </c>
      <c r="AE82" s="239">
        <f t="shared" si="90"/>
        <v>0</v>
      </c>
      <c r="AF82" s="237">
        <f t="shared" si="85"/>
        <v>1119600</v>
      </c>
      <c r="AG82" s="315">
        <f>SUM(AG83:AG85)</f>
        <v>6000</v>
      </c>
      <c r="AH82" s="263">
        <f t="shared" ref="AH82:AQ82" si="91">SUM(AH83:AH85)</f>
        <v>1113600</v>
      </c>
      <c r="AI82" s="239">
        <f t="shared" si="91"/>
        <v>0</v>
      </c>
      <c r="AJ82" s="303">
        <f t="shared" si="91"/>
        <v>0</v>
      </c>
      <c r="AK82" s="240">
        <f t="shared" si="91"/>
        <v>0</v>
      </c>
      <c r="AL82" s="241">
        <f t="shared" si="91"/>
        <v>0</v>
      </c>
      <c r="AM82" s="241">
        <f t="shared" si="91"/>
        <v>0</v>
      </c>
      <c r="AN82" s="241">
        <f t="shared" si="91"/>
        <v>0</v>
      </c>
      <c r="AO82" s="241">
        <f t="shared" si="91"/>
        <v>0</v>
      </c>
      <c r="AP82" s="241">
        <f t="shared" si="91"/>
        <v>0</v>
      </c>
      <c r="AQ82" s="239">
        <f t="shared" si="91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3"/>
        <v>1135600</v>
      </c>
      <c r="I83" s="320"/>
      <c r="J83" s="321">
        <v>1135600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4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5"/>
        <v>1135600</v>
      </c>
      <c r="AG83" s="55">
        <f>I83+U83</f>
        <v>0</v>
      </c>
      <c r="AH83" s="308">
        <f>J83+V83</f>
        <v>1135600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3"/>
        <v>27400</v>
      </c>
      <c r="I84" s="320">
        <v>27400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4"/>
        <v>-43400</v>
      </c>
      <c r="U84" s="320">
        <v>-21400</v>
      </c>
      <c r="V84" s="321">
        <v>-22000</v>
      </c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5"/>
        <v>-16000</v>
      </c>
      <c r="AG84" s="55">
        <f t="shared" ref="AG84:AG85" si="92">I84+U84</f>
        <v>6000</v>
      </c>
      <c r="AH84" s="308">
        <f>J84+V84</f>
        <v>-22000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3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4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5"/>
        <v>0</v>
      </c>
      <c r="AG85" s="55">
        <f t="shared" si="92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48">
        <v>68</v>
      </c>
      <c r="B86" s="549"/>
      <c r="C86" s="316"/>
      <c r="D86" s="546" t="s">
        <v>160</v>
      </c>
      <c r="E86" s="546"/>
      <c r="F86" s="546"/>
      <c r="G86" s="547"/>
      <c r="H86" s="237">
        <f t="shared" si="83"/>
        <v>0</v>
      </c>
      <c r="I86" s="315">
        <f>I87+I89</f>
        <v>0</v>
      </c>
      <c r="J86" s="263">
        <f t="shared" ref="J86:S86" si="93">J87+J89</f>
        <v>0</v>
      </c>
      <c r="K86" s="239">
        <f t="shared" si="93"/>
        <v>0</v>
      </c>
      <c r="L86" s="303">
        <f t="shared" si="93"/>
        <v>0</v>
      </c>
      <c r="M86" s="240">
        <f t="shared" si="93"/>
        <v>0</v>
      </c>
      <c r="N86" s="241">
        <f t="shared" si="93"/>
        <v>0</v>
      </c>
      <c r="O86" s="241">
        <f t="shared" si="93"/>
        <v>0</v>
      </c>
      <c r="P86" s="241">
        <f t="shared" si="93"/>
        <v>0</v>
      </c>
      <c r="Q86" s="241">
        <f t="shared" si="93"/>
        <v>0</v>
      </c>
      <c r="R86" s="241">
        <f t="shared" si="93"/>
        <v>0</v>
      </c>
      <c r="S86" s="239">
        <f t="shared" si="93"/>
        <v>0</v>
      </c>
      <c r="T86" s="237">
        <f t="shared" si="84"/>
        <v>0</v>
      </c>
      <c r="U86" s="315">
        <f>U87+U89</f>
        <v>0</v>
      </c>
      <c r="V86" s="263">
        <f t="shared" ref="V86:AE86" si="94">V87+V89</f>
        <v>0</v>
      </c>
      <c r="W86" s="239">
        <f t="shared" si="94"/>
        <v>0</v>
      </c>
      <c r="X86" s="303">
        <f t="shared" si="94"/>
        <v>0</v>
      </c>
      <c r="Y86" s="240">
        <f t="shared" si="94"/>
        <v>0</v>
      </c>
      <c r="Z86" s="241">
        <f t="shared" si="94"/>
        <v>0</v>
      </c>
      <c r="AA86" s="241">
        <f t="shared" si="94"/>
        <v>0</v>
      </c>
      <c r="AB86" s="241">
        <f t="shared" si="94"/>
        <v>0</v>
      </c>
      <c r="AC86" s="241">
        <f t="shared" si="94"/>
        <v>0</v>
      </c>
      <c r="AD86" s="241">
        <f t="shared" si="94"/>
        <v>0</v>
      </c>
      <c r="AE86" s="239">
        <f t="shared" si="94"/>
        <v>0</v>
      </c>
      <c r="AF86" s="237">
        <f t="shared" si="85"/>
        <v>0</v>
      </c>
      <c r="AG86" s="315">
        <f>AG87+AG89</f>
        <v>0</v>
      </c>
      <c r="AH86" s="263">
        <f t="shared" ref="AH86:AQ86" si="95">AH87+AH89</f>
        <v>0</v>
      </c>
      <c r="AI86" s="239">
        <f t="shared" si="95"/>
        <v>0</v>
      </c>
      <c r="AJ86" s="303">
        <f t="shared" si="95"/>
        <v>0</v>
      </c>
      <c r="AK86" s="240">
        <f t="shared" si="95"/>
        <v>0</v>
      </c>
      <c r="AL86" s="241">
        <f t="shared" si="95"/>
        <v>0</v>
      </c>
      <c r="AM86" s="241">
        <f t="shared" si="95"/>
        <v>0</v>
      </c>
      <c r="AN86" s="241">
        <f t="shared" si="95"/>
        <v>0</v>
      </c>
      <c r="AO86" s="241">
        <f t="shared" si="95"/>
        <v>0</v>
      </c>
      <c r="AP86" s="241">
        <f t="shared" si="95"/>
        <v>0</v>
      </c>
      <c r="AQ86" s="239">
        <f t="shared" si="95"/>
        <v>0</v>
      </c>
      <c r="AR86" s="243"/>
      <c r="AS86" s="243"/>
    </row>
    <row r="87" spans="1:45" s="190" customFormat="1" ht="15" x14ac:dyDescent="0.25">
      <c r="A87" s="548">
        <v>681</v>
      </c>
      <c r="B87" s="549"/>
      <c r="C87" s="549"/>
      <c r="D87" s="546" t="s">
        <v>241</v>
      </c>
      <c r="E87" s="546"/>
      <c r="F87" s="546"/>
      <c r="G87" s="547"/>
      <c r="H87" s="237">
        <f t="shared" si="83"/>
        <v>0</v>
      </c>
      <c r="I87" s="315">
        <f>I88</f>
        <v>0</v>
      </c>
      <c r="J87" s="263">
        <f t="shared" ref="J87:S87" si="96">J88</f>
        <v>0</v>
      </c>
      <c r="K87" s="239">
        <f t="shared" si="96"/>
        <v>0</v>
      </c>
      <c r="L87" s="303">
        <f t="shared" si="96"/>
        <v>0</v>
      </c>
      <c r="M87" s="240">
        <f>M88</f>
        <v>0</v>
      </c>
      <c r="N87" s="241">
        <f>N88</f>
        <v>0</v>
      </c>
      <c r="O87" s="241">
        <f t="shared" si="96"/>
        <v>0</v>
      </c>
      <c r="P87" s="241">
        <f t="shared" si="96"/>
        <v>0</v>
      </c>
      <c r="Q87" s="241">
        <f t="shared" si="96"/>
        <v>0</v>
      </c>
      <c r="R87" s="241">
        <f t="shared" si="96"/>
        <v>0</v>
      </c>
      <c r="S87" s="239">
        <f t="shared" si="96"/>
        <v>0</v>
      </c>
      <c r="T87" s="237">
        <f t="shared" si="84"/>
        <v>0</v>
      </c>
      <c r="U87" s="315">
        <f>U88</f>
        <v>0</v>
      </c>
      <c r="V87" s="263">
        <f t="shared" ref="V87:AE87" si="97">V88</f>
        <v>0</v>
      </c>
      <c r="W87" s="239">
        <f t="shared" si="97"/>
        <v>0</v>
      </c>
      <c r="X87" s="303">
        <f t="shared" si="97"/>
        <v>0</v>
      </c>
      <c r="Y87" s="240">
        <f>Y88</f>
        <v>0</v>
      </c>
      <c r="Z87" s="241">
        <f>Z88</f>
        <v>0</v>
      </c>
      <c r="AA87" s="241">
        <f t="shared" si="97"/>
        <v>0</v>
      </c>
      <c r="AB87" s="241">
        <f t="shared" si="97"/>
        <v>0</v>
      </c>
      <c r="AC87" s="241">
        <f t="shared" si="97"/>
        <v>0</v>
      </c>
      <c r="AD87" s="241">
        <f t="shared" si="97"/>
        <v>0</v>
      </c>
      <c r="AE87" s="239">
        <f t="shared" si="97"/>
        <v>0</v>
      </c>
      <c r="AF87" s="237">
        <f t="shared" si="85"/>
        <v>0</v>
      </c>
      <c r="AG87" s="315">
        <f>AG88</f>
        <v>0</v>
      </c>
      <c r="AH87" s="263">
        <f t="shared" ref="AH87:AQ87" si="98">AH88</f>
        <v>0</v>
      </c>
      <c r="AI87" s="239">
        <f t="shared" si="98"/>
        <v>0</v>
      </c>
      <c r="AJ87" s="303">
        <f t="shared" si="98"/>
        <v>0</v>
      </c>
      <c r="AK87" s="240">
        <f>AK88</f>
        <v>0</v>
      </c>
      <c r="AL87" s="241">
        <f>AL88</f>
        <v>0</v>
      </c>
      <c r="AM87" s="241">
        <f t="shared" si="98"/>
        <v>0</v>
      </c>
      <c r="AN87" s="241">
        <f t="shared" si="98"/>
        <v>0</v>
      </c>
      <c r="AO87" s="241">
        <f t="shared" si="98"/>
        <v>0</v>
      </c>
      <c r="AP87" s="241">
        <f t="shared" si="98"/>
        <v>0</v>
      </c>
      <c r="AQ87" s="239">
        <f t="shared" si="98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3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4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5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48">
        <v>683</v>
      </c>
      <c r="B89" s="549"/>
      <c r="C89" s="549"/>
      <c r="D89" s="546" t="s">
        <v>161</v>
      </c>
      <c r="E89" s="546"/>
      <c r="F89" s="546"/>
      <c r="G89" s="547"/>
      <c r="H89" s="237">
        <f t="shared" si="83"/>
        <v>0</v>
      </c>
      <c r="I89" s="315">
        <f>I90</f>
        <v>0</v>
      </c>
      <c r="J89" s="263">
        <f t="shared" ref="J89:S89" si="99">J90</f>
        <v>0</v>
      </c>
      <c r="K89" s="239">
        <f t="shared" si="99"/>
        <v>0</v>
      </c>
      <c r="L89" s="303">
        <f t="shared" si="99"/>
        <v>0</v>
      </c>
      <c r="M89" s="240">
        <f t="shared" si="99"/>
        <v>0</v>
      </c>
      <c r="N89" s="241">
        <f t="shared" si="99"/>
        <v>0</v>
      </c>
      <c r="O89" s="241">
        <f t="shared" si="99"/>
        <v>0</v>
      </c>
      <c r="P89" s="241">
        <f t="shared" si="99"/>
        <v>0</v>
      </c>
      <c r="Q89" s="241">
        <f t="shared" si="99"/>
        <v>0</v>
      </c>
      <c r="R89" s="241">
        <f t="shared" si="99"/>
        <v>0</v>
      </c>
      <c r="S89" s="239">
        <f t="shared" si="99"/>
        <v>0</v>
      </c>
      <c r="T89" s="237">
        <f t="shared" si="84"/>
        <v>0</v>
      </c>
      <c r="U89" s="315">
        <f>U90</f>
        <v>0</v>
      </c>
      <c r="V89" s="263">
        <f t="shared" ref="V89:AE89" si="100">V90</f>
        <v>0</v>
      </c>
      <c r="W89" s="239">
        <f t="shared" si="100"/>
        <v>0</v>
      </c>
      <c r="X89" s="303">
        <f t="shared" si="100"/>
        <v>0</v>
      </c>
      <c r="Y89" s="240">
        <f t="shared" si="100"/>
        <v>0</v>
      </c>
      <c r="Z89" s="241">
        <f t="shared" si="100"/>
        <v>0</v>
      </c>
      <c r="AA89" s="241">
        <f t="shared" si="100"/>
        <v>0</v>
      </c>
      <c r="AB89" s="241">
        <f t="shared" si="100"/>
        <v>0</v>
      </c>
      <c r="AC89" s="241">
        <f t="shared" si="100"/>
        <v>0</v>
      </c>
      <c r="AD89" s="241">
        <f t="shared" si="100"/>
        <v>0</v>
      </c>
      <c r="AE89" s="239">
        <f t="shared" si="100"/>
        <v>0</v>
      </c>
      <c r="AF89" s="237">
        <f t="shared" si="85"/>
        <v>0</v>
      </c>
      <c r="AG89" s="315">
        <f>AG90</f>
        <v>0</v>
      </c>
      <c r="AH89" s="263">
        <f t="shared" ref="AH89:AQ89" si="101">AH90</f>
        <v>0</v>
      </c>
      <c r="AI89" s="239">
        <f t="shared" si="101"/>
        <v>0</v>
      </c>
      <c r="AJ89" s="303">
        <f t="shared" si="101"/>
        <v>0</v>
      </c>
      <c r="AK89" s="240">
        <f t="shared" si="101"/>
        <v>0</v>
      </c>
      <c r="AL89" s="241">
        <f t="shared" si="101"/>
        <v>0</v>
      </c>
      <c r="AM89" s="241">
        <f t="shared" si="101"/>
        <v>0</v>
      </c>
      <c r="AN89" s="241">
        <f t="shared" si="101"/>
        <v>0</v>
      </c>
      <c r="AO89" s="241">
        <f t="shared" si="101"/>
        <v>0</v>
      </c>
      <c r="AP89" s="241">
        <f t="shared" si="101"/>
        <v>0</v>
      </c>
      <c r="AQ89" s="239">
        <f t="shared" si="101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3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4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5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46" t="s">
        <v>93</v>
      </c>
      <c r="E91" s="546"/>
      <c r="F91" s="546"/>
      <c r="G91" s="547"/>
      <c r="H91" s="237">
        <f t="shared" si="83"/>
        <v>600</v>
      </c>
      <c r="I91" s="315">
        <f>I92</f>
        <v>0</v>
      </c>
      <c r="J91" s="263">
        <f t="shared" ref="J91:S91" si="102">J92</f>
        <v>0</v>
      </c>
      <c r="K91" s="239">
        <f t="shared" si="102"/>
        <v>0</v>
      </c>
      <c r="L91" s="303">
        <f t="shared" si="102"/>
        <v>0</v>
      </c>
      <c r="M91" s="240">
        <f t="shared" si="102"/>
        <v>0</v>
      </c>
      <c r="N91" s="241">
        <f t="shared" si="102"/>
        <v>0</v>
      </c>
      <c r="O91" s="241">
        <f t="shared" si="102"/>
        <v>0</v>
      </c>
      <c r="P91" s="241">
        <f t="shared" si="102"/>
        <v>0</v>
      </c>
      <c r="Q91" s="241">
        <f t="shared" si="102"/>
        <v>0</v>
      </c>
      <c r="R91" s="241">
        <f t="shared" si="102"/>
        <v>600</v>
      </c>
      <c r="S91" s="239">
        <f t="shared" si="102"/>
        <v>0</v>
      </c>
      <c r="T91" s="237">
        <f t="shared" si="84"/>
        <v>0</v>
      </c>
      <c r="U91" s="315">
        <f>U92</f>
        <v>0</v>
      </c>
      <c r="V91" s="263">
        <f t="shared" ref="V91:AE91" si="103">V92</f>
        <v>0</v>
      </c>
      <c r="W91" s="239">
        <f t="shared" si="103"/>
        <v>0</v>
      </c>
      <c r="X91" s="303">
        <f t="shared" si="103"/>
        <v>0</v>
      </c>
      <c r="Y91" s="240">
        <f t="shared" si="103"/>
        <v>0</v>
      </c>
      <c r="Z91" s="241">
        <f t="shared" si="103"/>
        <v>0</v>
      </c>
      <c r="AA91" s="241">
        <f t="shared" si="103"/>
        <v>0</v>
      </c>
      <c r="AB91" s="241">
        <f t="shared" si="103"/>
        <v>0</v>
      </c>
      <c r="AC91" s="241">
        <f t="shared" si="103"/>
        <v>0</v>
      </c>
      <c r="AD91" s="241">
        <f t="shared" si="103"/>
        <v>0</v>
      </c>
      <c r="AE91" s="239">
        <f t="shared" si="103"/>
        <v>0</v>
      </c>
      <c r="AF91" s="237">
        <f t="shared" si="85"/>
        <v>600</v>
      </c>
      <c r="AG91" s="315">
        <f>AG92</f>
        <v>0</v>
      </c>
      <c r="AH91" s="263">
        <f t="shared" ref="AH91:AQ91" si="104">AH92</f>
        <v>0</v>
      </c>
      <c r="AI91" s="239">
        <f t="shared" si="104"/>
        <v>0</v>
      </c>
      <c r="AJ91" s="303">
        <f t="shared" si="104"/>
        <v>0</v>
      </c>
      <c r="AK91" s="240">
        <f t="shared" si="104"/>
        <v>0</v>
      </c>
      <c r="AL91" s="241">
        <f t="shared" si="104"/>
        <v>0</v>
      </c>
      <c r="AM91" s="241">
        <f t="shared" si="104"/>
        <v>0</v>
      </c>
      <c r="AN91" s="241">
        <f t="shared" si="104"/>
        <v>0</v>
      </c>
      <c r="AO91" s="241">
        <f t="shared" si="104"/>
        <v>0</v>
      </c>
      <c r="AP91" s="241">
        <f t="shared" si="104"/>
        <v>600</v>
      </c>
      <c r="AQ91" s="239">
        <f t="shared" si="104"/>
        <v>0</v>
      </c>
      <c r="AR91" s="243"/>
      <c r="AS91" s="243"/>
    </row>
    <row r="92" spans="1:45" s="190" customFormat="1" ht="24.75" customHeight="1" x14ac:dyDescent="0.25">
      <c r="A92" s="548">
        <v>72</v>
      </c>
      <c r="B92" s="549"/>
      <c r="C92" s="316"/>
      <c r="D92" s="546" t="s">
        <v>158</v>
      </c>
      <c r="E92" s="546"/>
      <c r="F92" s="546"/>
      <c r="G92" s="546"/>
      <c r="H92" s="237">
        <f t="shared" si="83"/>
        <v>600</v>
      </c>
      <c r="I92" s="315">
        <f>I93+I95+I99</f>
        <v>0</v>
      </c>
      <c r="J92" s="263">
        <f t="shared" ref="J92:S92" si="105">J93+J95+J99</f>
        <v>0</v>
      </c>
      <c r="K92" s="239">
        <f t="shared" si="105"/>
        <v>0</v>
      </c>
      <c r="L92" s="303">
        <f t="shared" si="105"/>
        <v>0</v>
      </c>
      <c r="M92" s="240">
        <f t="shared" si="105"/>
        <v>0</v>
      </c>
      <c r="N92" s="241">
        <f t="shared" si="105"/>
        <v>0</v>
      </c>
      <c r="O92" s="241">
        <f t="shared" si="105"/>
        <v>0</v>
      </c>
      <c r="P92" s="241">
        <f t="shared" si="105"/>
        <v>0</v>
      </c>
      <c r="Q92" s="241">
        <f t="shared" si="105"/>
        <v>0</v>
      </c>
      <c r="R92" s="241">
        <f t="shared" si="105"/>
        <v>600</v>
      </c>
      <c r="S92" s="242">
        <f t="shared" si="105"/>
        <v>0</v>
      </c>
      <c r="T92" s="237">
        <f t="shared" si="84"/>
        <v>0</v>
      </c>
      <c r="U92" s="315">
        <f>U93+U95+U99</f>
        <v>0</v>
      </c>
      <c r="V92" s="263">
        <f t="shared" ref="V92:AE92" si="106">V93+V95+V99</f>
        <v>0</v>
      </c>
      <c r="W92" s="239">
        <f t="shared" si="106"/>
        <v>0</v>
      </c>
      <c r="X92" s="303">
        <f t="shared" si="106"/>
        <v>0</v>
      </c>
      <c r="Y92" s="240">
        <f t="shared" si="106"/>
        <v>0</v>
      </c>
      <c r="Z92" s="241">
        <f t="shared" si="106"/>
        <v>0</v>
      </c>
      <c r="AA92" s="241">
        <f t="shared" si="106"/>
        <v>0</v>
      </c>
      <c r="AB92" s="241">
        <f t="shared" si="106"/>
        <v>0</v>
      </c>
      <c r="AC92" s="241">
        <f t="shared" si="106"/>
        <v>0</v>
      </c>
      <c r="AD92" s="241">
        <f t="shared" si="106"/>
        <v>0</v>
      </c>
      <c r="AE92" s="242">
        <f t="shared" si="106"/>
        <v>0</v>
      </c>
      <c r="AF92" s="237">
        <f t="shared" si="85"/>
        <v>600</v>
      </c>
      <c r="AG92" s="315">
        <f>AG93+AG95+AG99</f>
        <v>0</v>
      </c>
      <c r="AH92" s="263">
        <f t="shared" ref="AH92:AQ92" si="107">AH93+AH95+AH99</f>
        <v>0</v>
      </c>
      <c r="AI92" s="239">
        <f t="shared" si="107"/>
        <v>0</v>
      </c>
      <c r="AJ92" s="303">
        <f t="shared" si="107"/>
        <v>0</v>
      </c>
      <c r="AK92" s="240">
        <f t="shared" si="107"/>
        <v>0</v>
      </c>
      <c r="AL92" s="241">
        <f t="shared" si="107"/>
        <v>0</v>
      </c>
      <c r="AM92" s="241">
        <f t="shared" si="107"/>
        <v>0</v>
      </c>
      <c r="AN92" s="241">
        <f t="shared" si="107"/>
        <v>0</v>
      </c>
      <c r="AO92" s="241">
        <f t="shared" si="107"/>
        <v>0</v>
      </c>
      <c r="AP92" s="241">
        <f t="shared" si="107"/>
        <v>600</v>
      </c>
      <c r="AQ92" s="242">
        <f t="shared" si="107"/>
        <v>0</v>
      </c>
      <c r="AR92" s="243"/>
      <c r="AS92" s="243"/>
    </row>
    <row r="93" spans="1:45" s="190" customFormat="1" ht="15" x14ac:dyDescent="0.25">
      <c r="A93" s="548">
        <v>721</v>
      </c>
      <c r="B93" s="570"/>
      <c r="C93" s="570"/>
      <c r="D93" s="546" t="s">
        <v>92</v>
      </c>
      <c r="E93" s="546"/>
      <c r="F93" s="546"/>
      <c r="G93" s="546"/>
      <c r="H93" s="237">
        <f t="shared" si="83"/>
        <v>600</v>
      </c>
      <c r="I93" s="315">
        <f>I94</f>
        <v>0</v>
      </c>
      <c r="J93" s="263">
        <f t="shared" ref="J93:S93" si="108">J94</f>
        <v>0</v>
      </c>
      <c r="K93" s="239">
        <f t="shared" si="108"/>
        <v>0</v>
      </c>
      <c r="L93" s="303">
        <f t="shared" si="108"/>
        <v>0</v>
      </c>
      <c r="M93" s="240">
        <f t="shared" si="108"/>
        <v>0</v>
      </c>
      <c r="N93" s="241">
        <f t="shared" si="108"/>
        <v>0</v>
      </c>
      <c r="O93" s="241">
        <f t="shared" si="108"/>
        <v>0</v>
      </c>
      <c r="P93" s="241">
        <f t="shared" si="108"/>
        <v>0</v>
      </c>
      <c r="Q93" s="241">
        <f t="shared" si="108"/>
        <v>0</v>
      </c>
      <c r="R93" s="241">
        <f t="shared" si="108"/>
        <v>600</v>
      </c>
      <c r="S93" s="242">
        <f t="shared" si="108"/>
        <v>0</v>
      </c>
      <c r="T93" s="237">
        <f t="shared" si="84"/>
        <v>0</v>
      </c>
      <c r="U93" s="315">
        <f>U94</f>
        <v>0</v>
      </c>
      <c r="V93" s="263">
        <f t="shared" ref="V93:AE93" si="109">V94</f>
        <v>0</v>
      </c>
      <c r="W93" s="239">
        <f t="shared" si="109"/>
        <v>0</v>
      </c>
      <c r="X93" s="303">
        <f t="shared" si="109"/>
        <v>0</v>
      </c>
      <c r="Y93" s="240">
        <f t="shared" si="109"/>
        <v>0</v>
      </c>
      <c r="Z93" s="241">
        <f t="shared" si="109"/>
        <v>0</v>
      </c>
      <c r="AA93" s="241">
        <f t="shared" si="109"/>
        <v>0</v>
      </c>
      <c r="AB93" s="241">
        <f t="shared" si="109"/>
        <v>0</v>
      </c>
      <c r="AC93" s="241">
        <f t="shared" si="109"/>
        <v>0</v>
      </c>
      <c r="AD93" s="241">
        <f t="shared" si="109"/>
        <v>0</v>
      </c>
      <c r="AE93" s="242">
        <f t="shared" si="109"/>
        <v>0</v>
      </c>
      <c r="AF93" s="237">
        <f t="shared" si="85"/>
        <v>600</v>
      </c>
      <c r="AG93" s="315">
        <f>AG94</f>
        <v>0</v>
      </c>
      <c r="AH93" s="263">
        <f t="shared" ref="AH93:AQ93" si="110">AH94</f>
        <v>0</v>
      </c>
      <c r="AI93" s="239">
        <f t="shared" si="110"/>
        <v>0</v>
      </c>
      <c r="AJ93" s="303">
        <f t="shared" si="110"/>
        <v>0</v>
      </c>
      <c r="AK93" s="240">
        <f t="shared" si="110"/>
        <v>0</v>
      </c>
      <c r="AL93" s="241">
        <f t="shared" si="110"/>
        <v>0</v>
      </c>
      <c r="AM93" s="241">
        <f t="shared" si="110"/>
        <v>0</v>
      </c>
      <c r="AN93" s="241">
        <f t="shared" si="110"/>
        <v>0</v>
      </c>
      <c r="AO93" s="241">
        <f t="shared" si="110"/>
        <v>0</v>
      </c>
      <c r="AP93" s="241">
        <f t="shared" si="110"/>
        <v>600</v>
      </c>
      <c r="AQ93" s="242">
        <f t="shared" si="110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3"/>
        <v>600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600</v>
      </c>
      <c r="S94" s="57"/>
      <c r="T94" s="385">
        <f t="shared" si="84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5"/>
        <v>600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600</v>
      </c>
      <c r="AQ94" s="57"/>
      <c r="AR94" s="386"/>
      <c r="AS94" s="386"/>
    </row>
    <row r="95" spans="1:45" s="190" customFormat="1" ht="18" customHeight="1" x14ac:dyDescent="0.25">
      <c r="A95" s="548">
        <v>722</v>
      </c>
      <c r="B95" s="570"/>
      <c r="C95" s="570"/>
      <c r="D95" s="546" t="s">
        <v>245</v>
      </c>
      <c r="E95" s="546"/>
      <c r="F95" s="546"/>
      <c r="G95" s="546"/>
      <c r="H95" s="237">
        <f t="shared" si="83"/>
        <v>0</v>
      </c>
      <c r="I95" s="315">
        <f>SUM(I96:I98)</f>
        <v>0</v>
      </c>
      <c r="J95" s="263">
        <f t="shared" ref="J95:S95" si="111">SUM(J96:J98)</f>
        <v>0</v>
      </c>
      <c r="K95" s="239">
        <f t="shared" si="111"/>
        <v>0</v>
      </c>
      <c r="L95" s="303">
        <f t="shared" si="111"/>
        <v>0</v>
      </c>
      <c r="M95" s="240">
        <f t="shared" si="111"/>
        <v>0</v>
      </c>
      <c r="N95" s="241">
        <f t="shared" si="111"/>
        <v>0</v>
      </c>
      <c r="O95" s="241">
        <f t="shared" si="111"/>
        <v>0</v>
      </c>
      <c r="P95" s="241">
        <f t="shared" si="111"/>
        <v>0</v>
      </c>
      <c r="Q95" s="241">
        <f t="shared" si="111"/>
        <v>0</v>
      </c>
      <c r="R95" s="241">
        <f t="shared" si="111"/>
        <v>0</v>
      </c>
      <c r="S95" s="239">
        <f t="shared" si="111"/>
        <v>0</v>
      </c>
      <c r="T95" s="237">
        <f t="shared" si="84"/>
        <v>0</v>
      </c>
      <c r="U95" s="315">
        <f>SUM(U96:U98)</f>
        <v>0</v>
      </c>
      <c r="V95" s="263">
        <f t="shared" ref="V95:AE95" si="112">SUM(V96:V98)</f>
        <v>0</v>
      </c>
      <c r="W95" s="239">
        <f t="shared" si="112"/>
        <v>0</v>
      </c>
      <c r="X95" s="303">
        <f t="shared" si="112"/>
        <v>0</v>
      </c>
      <c r="Y95" s="240">
        <f t="shared" si="112"/>
        <v>0</v>
      </c>
      <c r="Z95" s="241">
        <f t="shared" si="112"/>
        <v>0</v>
      </c>
      <c r="AA95" s="241">
        <f t="shared" si="112"/>
        <v>0</v>
      </c>
      <c r="AB95" s="241">
        <f t="shared" si="112"/>
        <v>0</v>
      </c>
      <c r="AC95" s="241">
        <f t="shared" si="112"/>
        <v>0</v>
      </c>
      <c r="AD95" s="241">
        <f t="shared" si="112"/>
        <v>0</v>
      </c>
      <c r="AE95" s="239">
        <f t="shared" si="112"/>
        <v>0</v>
      </c>
      <c r="AF95" s="237">
        <f t="shared" si="85"/>
        <v>0</v>
      </c>
      <c r="AG95" s="315">
        <f>SUM(AG96:AG98)</f>
        <v>0</v>
      </c>
      <c r="AH95" s="263">
        <f t="shared" ref="AH95:AQ95" si="113">SUM(AH96:AH98)</f>
        <v>0</v>
      </c>
      <c r="AI95" s="239">
        <f t="shared" si="113"/>
        <v>0</v>
      </c>
      <c r="AJ95" s="303">
        <f t="shared" si="113"/>
        <v>0</v>
      </c>
      <c r="AK95" s="240">
        <f t="shared" si="113"/>
        <v>0</v>
      </c>
      <c r="AL95" s="241">
        <f t="shared" si="113"/>
        <v>0</v>
      </c>
      <c r="AM95" s="241">
        <f t="shared" si="113"/>
        <v>0</v>
      </c>
      <c r="AN95" s="241">
        <f t="shared" si="113"/>
        <v>0</v>
      </c>
      <c r="AO95" s="241">
        <f t="shared" si="113"/>
        <v>0</v>
      </c>
      <c r="AP95" s="241">
        <f t="shared" si="113"/>
        <v>0</v>
      </c>
      <c r="AQ95" s="239">
        <f t="shared" si="113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3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4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5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4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3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4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5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3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4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5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4"/>
        <v>0</v>
      </c>
      <c r="AQ98" s="57"/>
      <c r="AR98" s="386"/>
      <c r="AS98" s="386"/>
    </row>
    <row r="99" spans="1:45" s="190" customFormat="1" ht="18" customHeight="1" x14ac:dyDescent="0.25">
      <c r="A99" s="548">
        <v>723</v>
      </c>
      <c r="B99" s="570"/>
      <c r="C99" s="570"/>
      <c r="D99" s="546" t="s">
        <v>159</v>
      </c>
      <c r="E99" s="546"/>
      <c r="F99" s="546"/>
      <c r="G99" s="546"/>
      <c r="H99" s="237">
        <f t="shared" si="83"/>
        <v>0</v>
      </c>
      <c r="I99" s="315">
        <f>SUM(I100:I101)</f>
        <v>0</v>
      </c>
      <c r="J99" s="263">
        <f t="shared" ref="J99:S99" si="115">SUM(J100:J101)</f>
        <v>0</v>
      </c>
      <c r="K99" s="239">
        <f t="shared" si="115"/>
        <v>0</v>
      </c>
      <c r="L99" s="303">
        <f t="shared" si="115"/>
        <v>0</v>
      </c>
      <c r="M99" s="240">
        <f t="shared" si="115"/>
        <v>0</v>
      </c>
      <c r="N99" s="241">
        <f t="shared" si="115"/>
        <v>0</v>
      </c>
      <c r="O99" s="241">
        <f t="shared" si="115"/>
        <v>0</v>
      </c>
      <c r="P99" s="241">
        <f t="shared" si="115"/>
        <v>0</v>
      </c>
      <c r="Q99" s="241">
        <f t="shared" si="115"/>
        <v>0</v>
      </c>
      <c r="R99" s="241">
        <f t="shared" si="115"/>
        <v>0</v>
      </c>
      <c r="S99" s="239">
        <f t="shared" si="115"/>
        <v>0</v>
      </c>
      <c r="T99" s="237">
        <f t="shared" si="84"/>
        <v>0</v>
      </c>
      <c r="U99" s="315">
        <f>SUM(U100:U101)</f>
        <v>0</v>
      </c>
      <c r="V99" s="263">
        <f t="shared" ref="V99:AE99" si="116">SUM(V100:V101)</f>
        <v>0</v>
      </c>
      <c r="W99" s="239">
        <f t="shared" si="116"/>
        <v>0</v>
      </c>
      <c r="X99" s="303">
        <f t="shared" si="116"/>
        <v>0</v>
      </c>
      <c r="Y99" s="240">
        <f t="shared" si="116"/>
        <v>0</v>
      </c>
      <c r="Z99" s="241">
        <f t="shared" si="116"/>
        <v>0</v>
      </c>
      <c r="AA99" s="241">
        <f t="shared" si="116"/>
        <v>0</v>
      </c>
      <c r="AB99" s="241">
        <f t="shared" si="116"/>
        <v>0</v>
      </c>
      <c r="AC99" s="241">
        <f t="shared" si="116"/>
        <v>0</v>
      </c>
      <c r="AD99" s="241">
        <f t="shared" si="116"/>
        <v>0</v>
      </c>
      <c r="AE99" s="239">
        <f t="shared" si="116"/>
        <v>0</v>
      </c>
      <c r="AF99" s="237">
        <f t="shared" si="85"/>
        <v>0</v>
      </c>
      <c r="AG99" s="315">
        <f>SUM(AG100:AG101)</f>
        <v>0</v>
      </c>
      <c r="AH99" s="263">
        <f t="shared" ref="AH99:AQ99" si="117">SUM(AH100:AH101)</f>
        <v>0</v>
      </c>
      <c r="AI99" s="239">
        <f t="shared" si="117"/>
        <v>0</v>
      </c>
      <c r="AJ99" s="303">
        <f t="shared" si="117"/>
        <v>0</v>
      </c>
      <c r="AK99" s="240">
        <f t="shared" si="117"/>
        <v>0</v>
      </c>
      <c r="AL99" s="241">
        <f t="shared" si="117"/>
        <v>0</v>
      </c>
      <c r="AM99" s="241">
        <f t="shared" si="117"/>
        <v>0</v>
      </c>
      <c r="AN99" s="241">
        <f t="shared" si="117"/>
        <v>0</v>
      </c>
      <c r="AO99" s="241">
        <f t="shared" si="117"/>
        <v>0</v>
      </c>
      <c r="AP99" s="241">
        <f t="shared" si="117"/>
        <v>0</v>
      </c>
      <c r="AQ99" s="239">
        <f t="shared" si="117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3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4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5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8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3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4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5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8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55" t="s">
        <v>74</v>
      </c>
      <c r="B103" s="556"/>
      <c r="C103" s="556"/>
      <c r="D103" s="556"/>
      <c r="E103" s="556"/>
      <c r="F103" s="556"/>
      <c r="G103" s="55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4" t="s">
        <v>70</v>
      </c>
      <c r="E104" s="564"/>
      <c r="F104" s="564"/>
      <c r="G104" s="565"/>
      <c r="H104" s="237">
        <f t="shared" ref="H104:H107" si="119">SUM(I104:S104)</f>
        <v>0</v>
      </c>
      <c r="I104" s="315">
        <f>I105</f>
        <v>0</v>
      </c>
      <c r="J104" s="263">
        <f t="shared" ref="J104:S106" si="120">J105</f>
        <v>0</v>
      </c>
      <c r="K104" s="239">
        <f t="shared" si="120"/>
        <v>0</v>
      </c>
      <c r="L104" s="368">
        <f t="shared" si="120"/>
        <v>0</v>
      </c>
      <c r="M104" s="240">
        <f t="shared" si="120"/>
        <v>0</v>
      </c>
      <c r="N104" s="241">
        <f t="shared" si="120"/>
        <v>0</v>
      </c>
      <c r="O104" s="241">
        <f t="shared" si="120"/>
        <v>0</v>
      </c>
      <c r="P104" s="241">
        <f t="shared" si="120"/>
        <v>0</v>
      </c>
      <c r="Q104" s="241">
        <f t="shared" si="120"/>
        <v>0</v>
      </c>
      <c r="R104" s="241">
        <f t="shared" si="120"/>
        <v>0</v>
      </c>
      <c r="S104" s="239">
        <f t="shared" si="120"/>
        <v>0</v>
      </c>
      <c r="T104" s="237">
        <f t="shared" ref="T104:T107" si="121">SUM(U104:AE104)</f>
        <v>0</v>
      </c>
      <c r="U104" s="315">
        <f>U105</f>
        <v>0</v>
      </c>
      <c r="V104" s="263">
        <f t="shared" ref="V104:AE106" si="122">V105</f>
        <v>0</v>
      </c>
      <c r="W104" s="239">
        <f t="shared" si="122"/>
        <v>0</v>
      </c>
      <c r="X104" s="368">
        <f t="shared" si="122"/>
        <v>0</v>
      </c>
      <c r="Y104" s="240">
        <f t="shared" si="122"/>
        <v>0</v>
      </c>
      <c r="Z104" s="241">
        <f t="shared" si="122"/>
        <v>0</v>
      </c>
      <c r="AA104" s="241">
        <f t="shared" si="122"/>
        <v>0</v>
      </c>
      <c r="AB104" s="241">
        <f t="shared" si="122"/>
        <v>0</v>
      </c>
      <c r="AC104" s="241">
        <f t="shared" si="122"/>
        <v>0</v>
      </c>
      <c r="AD104" s="241">
        <f t="shared" si="122"/>
        <v>0</v>
      </c>
      <c r="AE104" s="239">
        <f t="shared" si="122"/>
        <v>0</v>
      </c>
      <c r="AF104" s="237">
        <f t="shared" ref="AF104:AF107" si="123">SUM(AG104:AQ104)</f>
        <v>0</v>
      </c>
      <c r="AG104" s="315">
        <f>AG105</f>
        <v>0</v>
      </c>
      <c r="AH104" s="263">
        <f t="shared" ref="AH104:AQ106" si="124">AH105</f>
        <v>0</v>
      </c>
      <c r="AI104" s="239">
        <f t="shared" si="124"/>
        <v>0</v>
      </c>
      <c r="AJ104" s="368">
        <f t="shared" si="124"/>
        <v>0</v>
      </c>
      <c r="AK104" s="240">
        <f t="shared" si="124"/>
        <v>0</v>
      </c>
      <c r="AL104" s="241">
        <f t="shared" si="124"/>
        <v>0</v>
      </c>
      <c r="AM104" s="241">
        <f t="shared" si="124"/>
        <v>0</v>
      </c>
      <c r="AN104" s="241">
        <f t="shared" si="124"/>
        <v>0</v>
      </c>
      <c r="AO104" s="241">
        <f t="shared" si="124"/>
        <v>0</v>
      </c>
      <c r="AP104" s="241">
        <f t="shared" si="124"/>
        <v>0</v>
      </c>
      <c r="AQ104" s="239">
        <f t="shared" si="124"/>
        <v>0</v>
      </c>
      <c r="AR104" s="243"/>
      <c r="AS104" s="243"/>
    </row>
    <row r="105" spans="1:45" s="190" customFormat="1" ht="24.75" customHeight="1" x14ac:dyDescent="0.25">
      <c r="A105" s="548">
        <v>84</v>
      </c>
      <c r="B105" s="549"/>
      <c r="C105" s="369"/>
      <c r="D105" s="546" t="s">
        <v>66</v>
      </c>
      <c r="E105" s="546"/>
      <c r="F105" s="546"/>
      <c r="G105" s="547"/>
      <c r="H105" s="237">
        <f t="shared" si="119"/>
        <v>0</v>
      </c>
      <c r="I105" s="315">
        <f>I106</f>
        <v>0</v>
      </c>
      <c r="J105" s="263">
        <f t="shared" si="120"/>
        <v>0</v>
      </c>
      <c r="K105" s="239">
        <f t="shared" si="120"/>
        <v>0</v>
      </c>
      <c r="L105" s="303">
        <f t="shared" si="120"/>
        <v>0</v>
      </c>
      <c r="M105" s="240">
        <f t="shared" si="120"/>
        <v>0</v>
      </c>
      <c r="N105" s="241">
        <f t="shared" si="120"/>
        <v>0</v>
      </c>
      <c r="O105" s="241">
        <f t="shared" si="120"/>
        <v>0</v>
      </c>
      <c r="P105" s="241">
        <f t="shared" si="120"/>
        <v>0</v>
      </c>
      <c r="Q105" s="241">
        <f t="shared" si="120"/>
        <v>0</v>
      </c>
      <c r="R105" s="241">
        <f t="shared" si="120"/>
        <v>0</v>
      </c>
      <c r="S105" s="239">
        <f t="shared" si="120"/>
        <v>0</v>
      </c>
      <c r="T105" s="237">
        <f t="shared" si="121"/>
        <v>0</v>
      </c>
      <c r="U105" s="315">
        <f>U106</f>
        <v>0</v>
      </c>
      <c r="V105" s="263">
        <f t="shared" si="122"/>
        <v>0</v>
      </c>
      <c r="W105" s="239">
        <f t="shared" si="122"/>
        <v>0</v>
      </c>
      <c r="X105" s="303">
        <f t="shared" si="122"/>
        <v>0</v>
      </c>
      <c r="Y105" s="240">
        <f t="shared" si="122"/>
        <v>0</v>
      </c>
      <c r="Z105" s="241">
        <f t="shared" si="122"/>
        <v>0</v>
      </c>
      <c r="AA105" s="241">
        <f t="shared" si="122"/>
        <v>0</v>
      </c>
      <c r="AB105" s="241">
        <f t="shared" si="122"/>
        <v>0</v>
      </c>
      <c r="AC105" s="241">
        <f t="shared" si="122"/>
        <v>0</v>
      </c>
      <c r="AD105" s="241">
        <f t="shared" si="122"/>
        <v>0</v>
      </c>
      <c r="AE105" s="239">
        <f t="shared" si="122"/>
        <v>0</v>
      </c>
      <c r="AF105" s="237">
        <f t="shared" si="123"/>
        <v>0</v>
      </c>
      <c r="AG105" s="315">
        <f>AG106</f>
        <v>0</v>
      </c>
      <c r="AH105" s="263">
        <f t="shared" si="124"/>
        <v>0</v>
      </c>
      <c r="AI105" s="239">
        <f t="shared" si="124"/>
        <v>0</v>
      </c>
      <c r="AJ105" s="303">
        <f t="shared" si="124"/>
        <v>0</v>
      </c>
      <c r="AK105" s="240">
        <f t="shared" si="124"/>
        <v>0</v>
      </c>
      <c r="AL105" s="241">
        <f t="shared" si="124"/>
        <v>0</v>
      </c>
      <c r="AM105" s="241">
        <f t="shared" si="124"/>
        <v>0</v>
      </c>
      <c r="AN105" s="241">
        <f t="shared" si="124"/>
        <v>0</v>
      </c>
      <c r="AO105" s="241">
        <f t="shared" si="124"/>
        <v>0</v>
      </c>
      <c r="AP105" s="241">
        <f t="shared" si="124"/>
        <v>0</v>
      </c>
      <c r="AQ105" s="239">
        <f t="shared" si="124"/>
        <v>0</v>
      </c>
      <c r="AR105" s="243"/>
      <c r="AS105" s="243"/>
    </row>
    <row r="106" spans="1:45" s="190" customFormat="1" ht="34.15" customHeight="1" x14ac:dyDescent="0.25">
      <c r="A106" s="548">
        <v>844</v>
      </c>
      <c r="B106" s="549"/>
      <c r="C106" s="549"/>
      <c r="D106" s="546" t="s">
        <v>88</v>
      </c>
      <c r="E106" s="546"/>
      <c r="F106" s="546"/>
      <c r="G106" s="547"/>
      <c r="H106" s="237">
        <f t="shared" si="119"/>
        <v>0</v>
      </c>
      <c r="I106" s="315">
        <f>I107</f>
        <v>0</v>
      </c>
      <c r="J106" s="263">
        <f t="shared" si="120"/>
        <v>0</v>
      </c>
      <c r="K106" s="239">
        <f t="shared" si="120"/>
        <v>0</v>
      </c>
      <c r="L106" s="303">
        <f t="shared" si="120"/>
        <v>0</v>
      </c>
      <c r="M106" s="240">
        <f t="shared" si="120"/>
        <v>0</v>
      </c>
      <c r="N106" s="241">
        <f t="shared" si="120"/>
        <v>0</v>
      </c>
      <c r="O106" s="241">
        <f t="shared" si="120"/>
        <v>0</v>
      </c>
      <c r="P106" s="241">
        <f t="shared" si="120"/>
        <v>0</v>
      </c>
      <c r="Q106" s="241">
        <f t="shared" si="120"/>
        <v>0</v>
      </c>
      <c r="R106" s="241">
        <f t="shared" si="120"/>
        <v>0</v>
      </c>
      <c r="S106" s="239">
        <f t="shared" si="120"/>
        <v>0</v>
      </c>
      <c r="T106" s="237">
        <f t="shared" si="121"/>
        <v>0</v>
      </c>
      <c r="U106" s="315">
        <f>U107</f>
        <v>0</v>
      </c>
      <c r="V106" s="263">
        <f t="shared" si="122"/>
        <v>0</v>
      </c>
      <c r="W106" s="239">
        <f t="shared" si="122"/>
        <v>0</v>
      </c>
      <c r="X106" s="303">
        <f t="shared" si="122"/>
        <v>0</v>
      </c>
      <c r="Y106" s="240">
        <f t="shared" si="122"/>
        <v>0</v>
      </c>
      <c r="Z106" s="241">
        <f t="shared" si="122"/>
        <v>0</v>
      </c>
      <c r="AA106" s="241">
        <f t="shared" si="122"/>
        <v>0</v>
      </c>
      <c r="AB106" s="241">
        <f t="shared" si="122"/>
        <v>0</v>
      </c>
      <c r="AC106" s="241">
        <f t="shared" si="122"/>
        <v>0</v>
      </c>
      <c r="AD106" s="241">
        <f t="shared" si="122"/>
        <v>0</v>
      </c>
      <c r="AE106" s="239">
        <f t="shared" si="122"/>
        <v>0</v>
      </c>
      <c r="AF106" s="237">
        <f t="shared" si="123"/>
        <v>0</v>
      </c>
      <c r="AG106" s="315">
        <f>AG107</f>
        <v>0</v>
      </c>
      <c r="AH106" s="263">
        <f t="shared" si="124"/>
        <v>0</v>
      </c>
      <c r="AI106" s="239">
        <f t="shared" si="124"/>
        <v>0</v>
      </c>
      <c r="AJ106" s="303">
        <f t="shared" si="124"/>
        <v>0</v>
      </c>
      <c r="AK106" s="240">
        <f t="shared" si="124"/>
        <v>0</v>
      </c>
      <c r="AL106" s="241">
        <f t="shared" si="124"/>
        <v>0</v>
      </c>
      <c r="AM106" s="241">
        <f t="shared" si="124"/>
        <v>0</v>
      </c>
      <c r="AN106" s="241">
        <f t="shared" si="124"/>
        <v>0</v>
      </c>
      <c r="AO106" s="241">
        <f t="shared" si="124"/>
        <v>0</v>
      </c>
      <c r="AP106" s="241">
        <f t="shared" si="124"/>
        <v>0</v>
      </c>
      <c r="AQ106" s="239">
        <f t="shared" si="124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9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21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3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55" t="s">
        <v>110</v>
      </c>
      <c r="B109" s="556"/>
      <c r="C109" s="556"/>
      <c r="D109" s="556"/>
      <c r="E109" s="556"/>
      <c r="F109" s="556"/>
      <c r="G109" s="55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46" t="s">
        <v>110</v>
      </c>
      <c r="E110" s="546"/>
      <c r="F110" s="546"/>
      <c r="G110" s="547"/>
      <c r="H110" s="237">
        <f t="shared" ref="H110:H118" si="125">SUM(I110:S110)</f>
        <v>0</v>
      </c>
      <c r="I110" s="315">
        <f>I111</f>
        <v>0</v>
      </c>
      <c r="J110" s="263">
        <f t="shared" ref="J110:S111" si="126">J111</f>
        <v>0</v>
      </c>
      <c r="K110" s="373">
        <f t="shared" si="126"/>
        <v>0</v>
      </c>
      <c r="L110" s="368">
        <f t="shared" si="126"/>
        <v>0</v>
      </c>
      <c r="M110" s="240">
        <f t="shared" si="126"/>
        <v>0</v>
      </c>
      <c r="N110" s="241">
        <f t="shared" si="126"/>
        <v>0</v>
      </c>
      <c r="O110" s="241">
        <f t="shared" si="126"/>
        <v>0</v>
      </c>
      <c r="P110" s="241">
        <f t="shared" si="126"/>
        <v>0</v>
      </c>
      <c r="Q110" s="241">
        <f t="shared" si="126"/>
        <v>0</v>
      </c>
      <c r="R110" s="241">
        <f t="shared" si="126"/>
        <v>0</v>
      </c>
      <c r="S110" s="239">
        <f t="shared" si="126"/>
        <v>0</v>
      </c>
      <c r="T110" s="237">
        <f t="shared" ref="T110:T118" si="127">SUM(U110:AE110)</f>
        <v>0</v>
      </c>
      <c r="U110" s="315">
        <f>U111</f>
        <v>0</v>
      </c>
      <c r="V110" s="263">
        <f t="shared" ref="V110:AE111" si="128">V111</f>
        <v>0</v>
      </c>
      <c r="W110" s="373">
        <f t="shared" si="128"/>
        <v>0</v>
      </c>
      <c r="X110" s="368">
        <f t="shared" si="128"/>
        <v>0</v>
      </c>
      <c r="Y110" s="240">
        <f t="shared" si="128"/>
        <v>0</v>
      </c>
      <c r="Z110" s="241">
        <f t="shared" si="128"/>
        <v>0</v>
      </c>
      <c r="AA110" s="241">
        <f t="shared" si="128"/>
        <v>0</v>
      </c>
      <c r="AB110" s="241">
        <f t="shared" si="128"/>
        <v>0</v>
      </c>
      <c r="AC110" s="241">
        <f t="shared" si="128"/>
        <v>0</v>
      </c>
      <c r="AD110" s="241">
        <f t="shared" si="128"/>
        <v>0</v>
      </c>
      <c r="AE110" s="239">
        <f t="shared" si="128"/>
        <v>0</v>
      </c>
      <c r="AF110" s="237">
        <f t="shared" ref="AF110:AF118" si="129">SUM(AG110:AQ110)</f>
        <v>0</v>
      </c>
      <c r="AG110" s="315">
        <f>AG111</f>
        <v>0</v>
      </c>
      <c r="AH110" s="263">
        <f t="shared" ref="AH110:AQ111" si="130">AH111</f>
        <v>0</v>
      </c>
      <c r="AI110" s="373">
        <f t="shared" si="130"/>
        <v>0</v>
      </c>
      <c r="AJ110" s="368">
        <f t="shared" si="130"/>
        <v>0</v>
      </c>
      <c r="AK110" s="240">
        <f t="shared" si="130"/>
        <v>0</v>
      </c>
      <c r="AL110" s="241">
        <f t="shared" si="130"/>
        <v>0</v>
      </c>
      <c r="AM110" s="241">
        <f t="shared" si="130"/>
        <v>0</v>
      </c>
      <c r="AN110" s="241">
        <f t="shared" si="130"/>
        <v>0</v>
      </c>
      <c r="AO110" s="241">
        <f t="shared" si="130"/>
        <v>0</v>
      </c>
      <c r="AP110" s="241">
        <f t="shared" si="130"/>
        <v>0</v>
      </c>
      <c r="AQ110" s="239">
        <f t="shared" si="130"/>
        <v>0</v>
      </c>
    </row>
    <row r="111" spans="1:45" s="190" customFormat="1" ht="24.75" customHeight="1" x14ac:dyDescent="0.25">
      <c r="A111" s="548">
        <v>92</v>
      </c>
      <c r="B111" s="549"/>
      <c r="C111" s="369"/>
      <c r="D111" s="546" t="s">
        <v>111</v>
      </c>
      <c r="E111" s="546"/>
      <c r="F111" s="546"/>
      <c r="G111" s="547"/>
      <c r="H111" s="237">
        <f t="shared" si="125"/>
        <v>0</v>
      </c>
      <c r="I111" s="315">
        <f>I112</f>
        <v>0</v>
      </c>
      <c r="J111" s="263">
        <f t="shared" si="126"/>
        <v>0</v>
      </c>
      <c r="K111" s="239">
        <f t="shared" si="126"/>
        <v>0</v>
      </c>
      <c r="L111" s="303">
        <f t="shared" si="126"/>
        <v>0</v>
      </c>
      <c r="M111" s="240">
        <f t="shared" si="126"/>
        <v>0</v>
      </c>
      <c r="N111" s="241">
        <f t="shared" si="126"/>
        <v>0</v>
      </c>
      <c r="O111" s="241">
        <f t="shared" si="126"/>
        <v>0</v>
      </c>
      <c r="P111" s="241">
        <f t="shared" si="126"/>
        <v>0</v>
      </c>
      <c r="Q111" s="241">
        <f t="shared" si="126"/>
        <v>0</v>
      </c>
      <c r="R111" s="241">
        <f t="shared" si="126"/>
        <v>0</v>
      </c>
      <c r="S111" s="239">
        <f t="shared" si="126"/>
        <v>0</v>
      </c>
      <c r="T111" s="237">
        <f t="shared" si="127"/>
        <v>0</v>
      </c>
      <c r="U111" s="315">
        <f>U112</f>
        <v>0</v>
      </c>
      <c r="V111" s="263">
        <f t="shared" si="128"/>
        <v>0</v>
      </c>
      <c r="W111" s="239">
        <f t="shared" si="128"/>
        <v>0</v>
      </c>
      <c r="X111" s="303">
        <f t="shared" si="128"/>
        <v>0</v>
      </c>
      <c r="Y111" s="240">
        <f t="shared" si="128"/>
        <v>0</v>
      </c>
      <c r="Z111" s="241">
        <f t="shared" si="128"/>
        <v>0</v>
      </c>
      <c r="AA111" s="241">
        <f t="shared" si="128"/>
        <v>0</v>
      </c>
      <c r="AB111" s="241">
        <f t="shared" si="128"/>
        <v>0</v>
      </c>
      <c r="AC111" s="241">
        <f t="shared" si="128"/>
        <v>0</v>
      </c>
      <c r="AD111" s="241">
        <f t="shared" si="128"/>
        <v>0</v>
      </c>
      <c r="AE111" s="239">
        <f t="shared" si="128"/>
        <v>0</v>
      </c>
      <c r="AF111" s="237">
        <f t="shared" si="129"/>
        <v>0</v>
      </c>
      <c r="AG111" s="315">
        <f>AG112</f>
        <v>0</v>
      </c>
      <c r="AH111" s="263">
        <f t="shared" si="130"/>
        <v>0</v>
      </c>
      <c r="AI111" s="239">
        <f t="shared" si="130"/>
        <v>0</v>
      </c>
      <c r="AJ111" s="303">
        <f t="shared" si="130"/>
        <v>0</v>
      </c>
      <c r="AK111" s="240">
        <f t="shared" si="130"/>
        <v>0</v>
      </c>
      <c r="AL111" s="241">
        <f t="shared" si="130"/>
        <v>0</v>
      </c>
      <c r="AM111" s="241">
        <f t="shared" si="130"/>
        <v>0</v>
      </c>
      <c r="AN111" s="241">
        <f t="shared" si="130"/>
        <v>0</v>
      </c>
      <c r="AO111" s="241">
        <f t="shared" si="130"/>
        <v>0</v>
      </c>
      <c r="AP111" s="241">
        <f t="shared" si="130"/>
        <v>0</v>
      </c>
      <c r="AQ111" s="239">
        <f t="shared" si="130"/>
        <v>0</v>
      </c>
    </row>
    <row r="112" spans="1:45" s="190" customFormat="1" ht="18" customHeight="1" x14ac:dyDescent="0.25">
      <c r="A112" s="548">
        <v>922</v>
      </c>
      <c r="B112" s="549"/>
      <c r="C112" s="549"/>
      <c r="D112" s="546" t="s">
        <v>112</v>
      </c>
      <c r="E112" s="546"/>
      <c r="F112" s="546"/>
      <c r="G112" s="546"/>
      <c r="H112" s="237">
        <f t="shared" si="125"/>
        <v>0</v>
      </c>
      <c r="I112" s="263">
        <f>SUM(I113:I118)</f>
        <v>0</v>
      </c>
      <c r="J112" s="241">
        <f t="shared" ref="J112:S112" si="131">SUM(J113:J118)</f>
        <v>0</v>
      </c>
      <c r="K112" s="239">
        <f t="shared" si="131"/>
        <v>0</v>
      </c>
      <c r="L112" s="303">
        <f t="shared" si="131"/>
        <v>0</v>
      </c>
      <c r="M112" s="240">
        <f t="shared" si="131"/>
        <v>0</v>
      </c>
      <c r="N112" s="241">
        <f t="shared" si="131"/>
        <v>0</v>
      </c>
      <c r="O112" s="241">
        <f t="shared" si="131"/>
        <v>0</v>
      </c>
      <c r="P112" s="241">
        <f t="shared" si="131"/>
        <v>0</v>
      </c>
      <c r="Q112" s="241">
        <f t="shared" si="131"/>
        <v>0</v>
      </c>
      <c r="R112" s="241">
        <f t="shared" si="131"/>
        <v>0</v>
      </c>
      <c r="S112" s="239">
        <f t="shared" si="131"/>
        <v>0</v>
      </c>
      <c r="T112" s="237">
        <f t="shared" si="127"/>
        <v>0</v>
      </c>
      <c r="U112" s="263">
        <f>SUM(U113:U118)</f>
        <v>0</v>
      </c>
      <c r="V112" s="241">
        <f t="shared" ref="V112:AE112" si="132">SUM(V113:V118)</f>
        <v>0</v>
      </c>
      <c r="W112" s="239">
        <f t="shared" si="132"/>
        <v>0</v>
      </c>
      <c r="X112" s="303">
        <f t="shared" si="132"/>
        <v>0</v>
      </c>
      <c r="Y112" s="240">
        <f t="shared" si="132"/>
        <v>0</v>
      </c>
      <c r="Z112" s="241">
        <f t="shared" si="132"/>
        <v>0</v>
      </c>
      <c r="AA112" s="241">
        <f t="shared" si="132"/>
        <v>0</v>
      </c>
      <c r="AB112" s="241">
        <f t="shared" si="132"/>
        <v>0</v>
      </c>
      <c r="AC112" s="241">
        <f t="shared" si="132"/>
        <v>0</v>
      </c>
      <c r="AD112" s="241">
        <f t="shared" si="132"/>
        <v>0</v>
      </c>
      <c r="AE112" s="239">
        <f t="shared" si="132"/>
        <v>0</v>
      </c>
      <c r="AF112" s="237">
        <f t="shared" si="129"/>
        <v>0</v>
      </c>
      <c r="AG112" s="263">
        <f>SUM(AG113:AG118)</f>
        <v>0</v>
      </c>
      <c r="AH112" s="241">
        <f t="shared" ref="AH112:AQ112" si="133">SUM(AH113:AH118)</f>
        <v>0</v>
      </c>
      <c r="AI112" s="239">
        <f t="shared" si="133"/>
        <v>0</v>
      </c>
      <c r="AJ112" s="303">
        <f t="shared" si="133"/>
        <v>0</v>
      </c>
      <c r="AK112" s="240">
        <f t="shared" si="133"/>
        <v>0</v>
      </c>
      <c r="AL112" s="241">
        <f t="shared" si="133"/>
        <v>0</v>
      </c>
      <c r="AM112" s="241">
        <f t="shared" si="133"/>
        <v>0</v>
      </c>
      <c r="AN112" s="241">
        <f t="shared" si="133"/>
        <v>0</v>
      </c>
      <c r="AO112" s="241">
        <f t="shared" si="133"/>
        <v>0</v>
      </c>
      <c r="AP112" s="241">
        <f t="shared" si="133"/>
        <v>0</v>
      </c>
      <c r="AQ112" s="239">
        <f t="shared" si="133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5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7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9"/>
        <v>0</v>
      </c>
      <c r="AG113" s="55"/>
      <c r="AH113" s="308"/>
      <c r="AI113" s="424"/>
      <c r="AJ113" s="423"/>
      <c r="AK113" s="289">
        <f t="shared" ref="AK113:AP113" si="134">M113+Y113</f>
        <v>0</v>
      </c>
      <c r="AL113" s="56">
        <f t="shared" si="134"/>
        <v>0</v>
      </c>
      <c r="AM113" s="56">
        <f t="shared" si="134"/>
        <v>0</v>
      </c>
      <c r="AN113" s="56">
        <f t="shared" si="134"/>
        <v>0</v>
      </c>
      <c r="AO113" s="56">
        <f t="shared" si="134"/>
        <v>0</v>
      </c>
      <c r="AP113" s="56">
        <f t="shared" si="134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5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7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9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5">N114+Z114</f>
        <v>0</v>
      </c>
      <c r="AM114" s="56">
        <f t="shared" ref="AM114:AM118" si="136">O114+AA114</f>
        <v>0</v>
      </c>
      <c r="AN114" s="56">
        <f t="shared" ref="AN114:AN118" si="137">P114+AB114</f>
        <v>0</v>
      </c>
      <c r="AO114" s="56">
        <f t="shared" ref="AO114:AO118" si="138">Q114+AC114</f>
        <v>0</v>
      </c>
      <c r="AP114" s="56">
        <f t="shared" ref="AP114:AP118" si="139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5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7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9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5"/>
        <v>0</v>
      </c>
      <c r="AM115" s="56">
        <f t="shared" si="136"/>
        <v>0</v>
      </c>
      <c r="AN115" s="56">
        <f t="shared" si="137"/>
        <v>0</v>
      </c>
      <c r="AO115" s="56">
        <f t="shared" si="138"/>
        <v>0</v>
      </c>
      <c r="AP115" s="56">
        <f t="shared" si="139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5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7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9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5"/>
        <v>0</v>
      </c>
      <c r="AM116" s="56">
        <f t="shared" si="136"/>
        <v>0</v>
      </c>
      <c r="AN116" s="56">
        <f t="shared" si="137"/>
        <v>0</v>
      </c>
      <c r="AO116" s="56">
        <f t="shared" si="138"/>
        <v>0</v>
      </c>
      <c r="AP116" s="56">
        <f t="shared" si="139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5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7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9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5"/>
        <v>0</v>
      </c>
      <c r="AM117" s="56">
        <f t="shared" si="136"/>
        <v>0</v>
      </c>
      <c r="AN117" s="56">
        <f t="shared" si="137"/>
        <v>0</v>
      </c>
      <c r="AO117" s="56">
        <f t="shared" si="138"/>
        <v>0</v>
      </c>
      <c r="AP117" s="56">
        <f t="shared" si="139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5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7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9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5"/>
        <v>0</v>
      </c>
      <c r="AM118" s="56">
        <f t="shared" si="136"/>
        <v>0</v>
      </c>
      <c r="AN118" s="56">
        <f t="shared" si="137"/>
        <v>0</v>
      </c>
      <c r="AO118" s="56">
        <f t="shared" si="138"/>
        <v>0</v>
      </c>
      <c r="AP118" s="56">
        <f t="shared" si="139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32" priority="320">
      <formula>LEN(TRIM(A15))=0</formula>
    </cfRule>
  </conditionalFormatting>
  <conditionalFormatting sqref="I68:S68 I61:O61 Q61:S61 M69">
    <cfRule type="containsBlanks" dxfId="431" priority="319">
      <formula>LEN(TRIM(I61))=0</formula>
    </cfRule>
  </conditionalFormatting>
  <conditionalFormatting sqref="I82:S82">
    <cfRule type="containsBlanks" dxfId="430" priority="317">
      <formula>LEN(TRIM(I82))=0</formula>
    </cfRule>
  </conditionalFormatting>
  <conditionalFormatting sqref="I44:S44">
    <cfRule type="containsBlanks" dxfId="429" priority="276">
      <formula>LEN(TRIM(I44))=0</formula>
    </cfRule>
  </conditionalFormatting>
  <conditionalFormatting sqref="I72:S72">
    <cfRule type="containsBlanks" dxfId="428" priority="315">
      <formula>LEN(TRIM(I72))=0</formula>
    </cfRule>
  </conditionalFormatting>
  <conditionalFormatting sqref="O45:O46">
    <cfRule type="containsBlanks" dxfId="427" priority="273">
      <formula>LEN(TRIM(O45))=0</formula>
    </cfRule>
  </conditionalFormatting>
  <conditionalFormatting sqref="M90">
    <cfRule type="containsBlanks" dxfId="426" priority="230">
      <formula>LEN(TRIM(M90))=0</formula>
    </cfRule>
  </conditionalFormatting>
  <conditionalFormatting sqref="I106:S106">
    <cfRule type="containsBlanks" dxfId="425" priority="302">
      <formula>LEN(TRIM(I106))=0</formula>
    </cfRule>
  </conditionalFormatting>
  <conditionalFormatting sqref="R64">
    <cfRule type="containsBlanks" dxfId="424" priority="261">
      <formula>LEN(TRIM(R64))=0</formula>
    </cfRule>
  </conditionalFormatting>
  <conditionalFormatting sqref="I92:S93 I99:S99">
    <cfRule type="containsBlanks" dxfId="423" priority="299">
      <formula>LEN(TRIM(I92))=0</formula>
    </cfRule>
  </conditionalFormatting>
  <conditionalFormatting sqref="M70:M71">
    <cfRule type="containsBlanks" dxfId="422" priority="258">
      <formula>LEN(TRIM(M70))=0</formula>
    </cfRule>
  </conditionalFormatting>
  <conditionalFormatting sqref="R98">
    <cfRule type="containsBlanks" dxfId="421" priority="217">
      <formula>LEN(TRIM(R98))=0</formula>
    </cfRule>
  </conditionalFormatting>
  <conditionalFormatting sqref="M30">
    <cfRule type="containsBlanks" dxfId="420" priority="295">
      <formula>LEN(TRIM(M30))=0</formula>
    </cfRule>
  </conditionalFormatting>
  <conditionalFormatting sqref="P61">
    <cfRule type="containsBlanks" dxfId="419" priority="294">
      <formula>LEN(TRIM(P61))=0</formula>
    </cfRule>
  </conditionalFormatting>
  <conditionalFormatting sqref="I23:S23">
    <cfRule type="containsBlanks" dxfId="418" priority="293">
      <formula>LEN(TRIM(I23))=0</formula>
    </cfRule>
  </conditionalFormatting>
  <conditionalFormatting sqref="H10:S10">
    <cfRule type="cellIs" dxfId="417" priority="289" operator="notEqual">
      <formula>0</formula>
    </cfRule>
  </conditionalFormatting>
  <conditionalFormatting sqref="A8 H8 T8">
    <cfRule type="cellIs" dxfId="416" priority="288" operator="notEqual">
      <formula>0</formula>
    </cfRule>
  </conditionalFormatting>
  <conditionalFormatting sqref="H10:S10">
    <cfRule type="notContainsBlanks" dxfId="415" priority="287">
      <formula>LEN(TRIM(H10))&gt;0</formula>
    </cfRule>
  </conditionalFormatting>
  <conditionalFormatting sqref="I87:S87">
    <cfRule type="containsBlanks" dxfId="414" priority="286">
      <formula>LEN(TRIM(I87))=0</formula>
    </cfRule>
  </conditionalFormatting>
  <conditionalFormatting sqref="I83:J83">
    <cfRule type="containsBlanks" dxfId="413" priority="243">
      <formula>LEN(TRIM(I83))=0</formula>
    </cfRule>
  </conditionalFormatting>
  <conditionalFormatting sqref="I84:J84">
    <cfRule type="containsBlanks" dxfId="412" priority="240">
      <formula>LEN(TRIM(I84))=0</formula>
    </cfRule>
  </conditionalFormatting>
  <conditionalFormatting sqref="L31 P31:P34 L33">
    <cfRule type="containsBlanks" dxfId="411" priority="282">
      <formula>LEN(TRIM(L31))=0</formula>
    </cfRule>
  </conditionalFormatting>
  <conditionalFormatting sqref="I89:S89">
    <cfRule type="containsBlanks" dxfId="410" priority="237">
      <formula>LEN(TRIM(I89))=0</formula>
    </cfRule>
  </conditionalFormatting>
  <conditionalFormatting sqref="O36:O43">
    <cfRule type="containsBlanks" dxfId="409" priority="279">
      <formula>LEN(TRIM(O36))=0</formula>
    </cfRule>
  </conditionalFormatting>
  <conditionalFormatting sqref="M51:M53">
    <cfRule type="containsBlanks" dxfId="408" priority="270">
      <formula>LEN(TRIM(M51))=0</formula>
    </cfRule>
  </conditionalFormatting>
  <conditionalFormatting sqref="Q73:Q74 Q79:Q80">
    <cfRule type="containsBlanks" dxfId="407" priority="255">
      <formula>LEN(TRIM(Q73))=0</formula>
    </cfRule>
  </conditionalFormatting>
  <conditionalFormatting sqref="Q75:Q77">
    <cfRule type="containsBlanks" dxfId="406" priority="252">
      <formula>LEN(TRIM(Q75))=0</formula>
    </cfRule>
  </conditionalFormatting>
  <conditionalFormatting sqref="Q78">
    <cfRule type="containsBlanks" dxfId="405" priority="249">
      <formula>LEN(TRIM(Q78))=0</formula>
    </cfRule>
  </conditionalFormatting>
  <conditionalFormatting sqref="I85:J85">
    <cfRule type="containsBlanks" dxfId="404" priority="246">
      <formula>LEN(TRIM(I85))=0</formula>
    </cfRule>
  </conditionalFormatting>
  <conditionalFormatting sqref="R94">
    <cfRule type="containsBlanks" dxfId="403" priority="227">
      <formula>LEN(TRIM(R94))=0</formula>
    </cfRule>
  </conditionalFormatting>
  <conditionalFormatting sqref="I95:S95">
    <cfRule type="containsBlanks" dxfId="402" priority="224">
      <formula>LEN(TRIM(I95))=0</formula>
    </cfRule>
  </conditionalFormatting>
  <conditionalFormatting sqref="R96:R97">
    <cfRule type="containsBlanks" dxfId="401" priority="220">
      <formula>LEN(TRIM(R96))=0</formula>
    </cfRule>
  </conditionalFormatting>
  <conditionalFormatting sqref="R100">
    <cfRule type="containsBlanks" dxfId="400" priority="214">
      <formula>LEN(TRIM(R100))=0</formula>
    </cfRule>
  </conditionalFormatting>
  <conditionalFormatting sqref="R101">
    <cfRule type="containsBlanks" dxfId="399" priority="211">
      <formula>LEN(TRIM(R101))=0</formula>
    </cfRule>
  </conditionalFormatting>
  <conditionalFormatting sqref="S107">
    <cfRule type="containsBlanks" dxfId="398" priority="208">
      <formula>LEN(TRIM(S107))=0</formula>
    </cfRule>
  </conditionalFormatting>
  <conditionalFormatting sqref="M113:Q114">
    <cfRule type="containsBlanks" dxfId="397" priority="205">
      <formula>LEN(TRIM(M113))=0</formula>
    </cfRule>
  </conditionalFormatting>
  <conditionalFormatting sqref="M115:Q118">
    <cfRule type="containsBlanks" dxfId="396" priority="202">
      <formula>LEN(TRIM(M115))=0</formula>
    </cfRule>
  </conditionalFormatting>
  <conditionalFormatting sqref="M118:Q118">
    <cfRule type="containsBlanks" dxfId="395" priority="199">
      <formula>LEN(TRIM(M118))=0</formula>
    </cfRule>
  </conditionalFormatting>
  <conditionalFormatting sqref="T10:AE10">
    <cfRule type="cellIs" dxfId="394" priority="187" operator="notEqual">
      <formula>0</formula>
    </cfRule>
  </conditionalFormatting>
  <conditionalFormatting sqref="T10:AE10">
    <cfRule type="notContainsBlanks" dxfId="393" priority="186">
      <formula>LEN(TRIM(T10))&gt;0</formula>
    </cfRule>
  </conditionalFormatting>
  <conditionalFormatting sqref="AF10:AQ10">
    <cfRule type="cellIs" dxfId="392" priority="147" operator="notEqual">
      <formula>0</formula>
    </cfRule>
  </conditionalFormatting>
  <conditionalFormatting sqref="AF10:AQ10">
    <cfRule type="notContainsBlanks" dxfId="391" priority="146">
      <formula>LEN(TRIM(AF10))&gt;0</formula>
    </cfRule>
  </conditionalFormatting>
  <conditionalFormatting sqref="P24:P29">
    <cfRule type="containsBlanks" dxfId="390" priority="111">
      <formula>LEN(TRIM(P24))=0</formula>
    </cfRule>
  </conditionalFormatting>
  <conditionalFormatting sqref="N88">
    <cfRule type="containsBlanks" dxfId="389" priority="103">
      <formula>LEN(TRIM(N88))=0</formula>
    </cfRule>
  </conditionalFormatting>
  <conditionalFormatting sqref="R113:R114">
    <cfRule type="containsBlanks" dxfId="388" priority="102">
      <formula>LEN(TRIM(R113))=0</formula>
    </cfRule>
  </conditionalFormatting>
  <conditionalFormatting sqref="R115:R118">
    <cfRule type="containsBlanks" dxfId="387" priority="101">
      <formula>LEN(TRIM(R115))=0</formula>
    </cfRule>
  </conditionalFormatting>
  <conditionalFormatting sqref="R118">
    <cfRule type="containsBlanks" dxfId="386" priority="100">
      <formula>LEN(TRIM(R118))=0</formula>
    </cfRule>
  </conditionalFormatting>
  <conditionalFormatting sqref="M36:M43">
    <cfRule type="containsBlanks" dxfId="385" priority="99">
      <formula>LEN(TRIM(M36))=0</formula>
    </cfRule>
  </conditionalFormatting>
  <conditionalFormatting sqref="P19:P22">
    <cfRule type="containsBlanks" dxfId="384" priority="98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3" priority="97">
      <formula>LEN(TRIM(T15))=0</formula>
    </cfRule>
  </conditionalFormatting>
  <conditionalFormatting sqref="U68:AE68 U61:AA61 AC61:AE61 Y69">
    <cfRule type="containsBlanks" dxfId="382" priority="96">
      <formula>LEN(TRIM(U61))=0</formula>
    </cfRule>
  </conditionalFormatting>
  <conditionalFormatting sqref="U82:AE82">
    <cfRule type="containsBlanks" dxfId="381" priority="95">
      <formula>LEN(TRIM(U82))=0</formula>
    </cfRule>
  </conditionalFormatting>
  <conditionalFormatting sqref="U44:AE44">
    <cfRule type="containsBlanks" dxfId="380" priority="85">
      <formula>LEN(TRIM(U44))=0</formula>
    </cfRule>
  </conditionalFormatting>
  <conditionalFormatting sqref="U72:AE72">
    <cfRule type="containsBlanks" dxfId="379" priority="94">
      <formula>LEN(TRIM(U72))=0</formula>
    </cfRule>
  </conditionalFormatting>
  <conditionalFormatting sqref="AA45:AA46">
    <cfRule type="containsBlanks" dxfId="378" priority="84">
      <formula>LEN(TRIM(AA45))=0</formula>
    </cfRule>
  </conditionalFormatting>
  <conditionalFormatting sqref="Y90">
    <cfRule type="containsBlanks" dxfId="377" priority="73">
      <formula>LEN(TRIM(Y90))=0</formula>
    </cfRule>
  </conditionalFormatting>
  <conditionalFormatting sqref="U106:AE106">
    <cfRule type="containsBlanks" dxfId="376" priority="93">
      <formula>LEN(TRIM(U106))=0</formula>
    </cfRule>
  </conditionalFormatting>
  <conditionalFormatting sqref="AD64">
    <cfRule type="containsBlanks" dxfId="375" priority="82">
      <formula>LEN(TRIM(AD64))=0</formula>
    </cfRule>
  </conditionalFormatting>
  <conditionalFormatting sqref="U92:AE93 U99:AE99">
    <cfRule type="containsBlanks" dxfId="374" priority="92">
      <formula>LEN(TRIM(U92))=0</formula>
    </cfRule>
  </conditionalFormatting>
  <conditionalFormatting sqref="Y70:Y71">
    <cfRule type="containsBlanks" dxfId="373" priority="81">
      <formula>LEN(TRIM(Y70))=0</formula>
    </cfRule>
  </conditionalFormatting>
  <conditionalFormatting sqref="AD98">
    <cfRule type="containsBlanks" dxfId="372" priority="69">
      <formula>LEN(TRIM(AD98))=0</formula>
    </cfRule>
  </conditionalFormatting>
  <conditionalFormatting sqref="Y30">
    <cfRule type="containsBlanks" dxfId="371" priority="91">
      <formula>LEN(TRIM(Y30))=0</formula>
    </cfRule>
  </conditionalFormatting>
  <conditionalFormatting sqref="AB61">
    <cfRule type="containsBlanks" dxfId="370" priority="90">
      <formula>LEN(TRIM(AB61))=0</formula>
    </cfRule>
  </conditionalFormatting>
  <conditionalFormatting sqref="U23:AE23">
    <cfRule type="containsBlanks" dxfId="369" priority="89">
      <formula>LEN(TRIM(U23))=0</formula>
    </cfRule>
  </conditionalFormatting>
  <conditionalFormatting sqref="U87:AE87">
    <cfRule type="containsBlanks" dxfId="368" priority="88">
      <formula>LEN(TRIM(U87))=0</formula>
    </cfRule>
  </conditionalFormatting>
  <conditionalFormatting sqref="U83:V83">
    <cfRule type="containsBlanks" dxfId="367" priority="76">
      <formula>LEN(TRIM(U83))=0</formula>
    </cfRule>
  </conditionalFormatting>
  <conditionalFormatting sqref="U84:V84">
    <cfRule type="containsBlanks" dxfId="366" priority="75">
      <formula>LEN(TRIM(U84))=0</formula>
    </cfRule>
  </conditionalFormatting>
  <conditionalFormatting sqref="X31 AB31:AB34 X33">
    <cfRule type="containsBlanks" dxfId="365" priority="87">
      <formula>LEN(TRIM(X31))=0</formula>
    </cfRule>
  </conditionalFormatting>
  <conditionalFormatting sqref="U89:AE89">
    <cfRule type="containsBlanks" dxfId="364" priority="74">
      <formula>LEN(TRIM(U89))=0</formula>
    </cfRule>
  </conditionalFormatting>
  <conditionalFormatting sqref="AA36:AA43">
    <cfRule type="containsBlanks" dxfId="363" priority="86">
      <formula>LEN(TRIM(AA36))=0</formula>
    </cfRule>
  </conditionalFormatting>
  <conditionalFormatting sqref="Y51:Y53">
    <cfRule type="containsBlanks" dxfId="362" priority="83">
      <formula>LEN(TRIM(Y51))=0</formula>
    </cfRule>
  </conditionalFormatting>
  <conditionalFormatting sqref="AC73:AC74 AC79:AC80">
    <cfRule type="containsBlanks" dxfId="361" priority="80">
      <formula>LEN(TRIM(AC73))=0</formula>
    </cfRule>
  </conditionalFormatting>
  <conditionalFormatting sqref="AC75:AC77">
    <cfRule type="containsBlanks" dxfId="360" priority="79">
      <formula>LEN(TRIM(AC75))=0</formula>
    </cfRule>
  </conditionalFormatting>
  <conditionalFormatting sqref="AC78">
    <cfRule type="containsBlanks" dxfId="359" priority="78">
      <formula>LEN(TRIM(AC78))=0</formula>
    </cfRule>
  </conditionalFormatting>
  <conditionalFormatting sqref="U85:V85">
    <cfRule type="containsBlanks" dxfId="358" priority="77">
      <formula>LEN(TRIM(U85))=0</formula>
    </cfRule>
  </conditionalFormatting>
  <conditionalFormatting sqref="AD94">
    <cfRule type="containsBlanks" dxfId="357" priority="72">
      <formula>LEN(TRIM(AD94))=0</formula>
    </cfRule>
  </conditionalFormatting>
  <conditionalFormatting sqref="U95:AE95">
    <cfRule type="containsBlanks" dxfId="356" priority="71">
      <formula>LEN(TRIM(U95))=0</formula>
    </cfRule>
  </conditionalFormatting>
  <conditionalFormatting sqref="AD96:AD97">
    <cfRule type="containsBlanks" dxfId="355" priority="70">
      <formula>LEN(TRIM(AD96))=0</formula>
    </cfRule>
  </conditionalFormatting>
  <conditionalFormatting sqref="AD100">
    <cfRule type="containsBlanks" dxfId="354" priority="68">
      <formula>LEN(TRIM(AD100))=0</formula>
    </cfRule>
  </conditionalFormatting>
  <conditionalFormatting sqref="AD101">
    <cfRule type="containsBlanks" dxfId="353" priority="67">
      <formula>LEN(TRIM(AD101))=0</formula>
    </cfRule>
  </conditionalFormatting>
  <conditionalFormatting sqref="AE107">
    <cfRule type="containsBlanks" dxfId="352" priority="66">
      <formula>LEN(TRIM(AE107))=0</formula>
    </cfRule>
  </conditionalFormatting>
  <conditionalFormatting sqref="Y113:AC114">
    <cfRule type="containsBlanks" dxfId="351" priority="65">
      <formula>LEN(TRIM(Y113))=0</formula>
    </cfRule>
  </conditionalFormatting>
  <conditionalFormatting sqref="Y115:AC118">
    <cfRule type="containsBlanks" dxfId="350" priority="64">
      <formula>LEN(TRIM(Y115))=0</formula>
    </cfRule>
  </conditionalFormatting>
  <conditionalFormatting sqref="Y118:AC118">
    <cfRule type="containsBlanks" dxfId="349" priority="63">
      <formula>LEN(TRIM(Y118))=0</formula>
    </cfRule>
  </conditionalFormatting>
  <conditionalFormatting sqref="AB24:AB29">
    <cfRule type="containsBlanks" dxfId="348" priority="62">
      <formula>LEN(TRIM(AB24))=0</formula>
    </cfRule>
  </conditionalFormatting>
  <conditionalFormatting sqref="Z88">
    <cfRule type="containsBlanks" dxfId="347" priority="61">
      <formula>LEN(TRIM(Z88))=0</formula>
    </cfRule>
  </conditionalFormatting>
  <conditionalFormatting sqref="AD113:AD114">
    <cfRule type="containsBlanks" dxfId="346" priority="60">
      <formula>LEN(TRIM(AD113))=0</formula>
    </cfRule>
  </conditionalFormatting>
  <conditionalFormatting sqref="AD115:AD118">
    <cfRule type="containsBlanks" dxfId="345" priority="59">
      <formula>LEN(TRIM(AD115))=0</formula>
    </cfRule>
  </conditionalFormatting>
  <conditionalFormatting sqref="AD118">
    <cfRule type="containsBlanks" dxfId="344" priority="58">
      <formula>LEN(TRIM(AD118))=0</formula>
    </cfRule>
  </conditionalFormatting>
  <conditionalFormatting sqref="Y36:Y43">
    <cfRule type="containsBlanks" dxfId="343" priority="57">
      <formula>LEN(TRIM(Y36))=0</formula>
    </cfRule>
  </conditionalFormatting>
  <conditionalFormatting sqref="AB19:AB22">
    <cfRule type="containsBlanks" dxfId="342" priority="56">
      <formula>LEN(TRIM(AB19))=0</formula>
    </cfRule>
  </conditionalFormatting>
  <conditionalFormatting sqref="AG30:AI30 AL30:AQ30 AG50:AQ50 AG15:AI15 AF112:AQ112 AG35:AQ35 AG57:AQ57 AG18:AI18 AM16:AM17 AM19:AM22 AK58:AK59 AL64:AL66 AK63 AL62 AK54:AK56 AK18:AQ18 AK15:AQ15">
    <cfRule type="containsBlanks" dxfId="341" priority="55">
      <formula>LEN(TRIM(AF15))=0</formula>
    </cfRule>
  </conditionalFormatting>
  <conditionalFormatting sqref="AG68:AQ68 AG61:AM61 AO61:AQ61 AK69">
    <cfRule type="containsBlanks" dxfId="340" priority="54">
      <formula>LEN(TRIM(AG61))=0</formula>
    </cfRule>
  </conditionalFormatting>
  <conditionalFormatting sqref="AG82:AQ82">
    <cfRule type="containsBlanks" dxfId="339" priority="53">
      <formula>LEN(TRIM(AG82))=0</formula>
    </cfRule>
  </conditionalFormatting>
  <conditionalFormatting sqref="AG44:AQ44">
    <cfRule type="containsBlanks" dxfId="338" priority="43">
      <formula>LEN(TRIM(AG44))=0</formula>
    </cfRule>
  </conditionalFormatting>
  <conditionalFormatting sqref="AG72:AQ72">
    <cfRule type="containsBlanks" dxfId="337" priority="52">
      <formula>LEN(TRIM(AG72))=0</formula>
    </cfRule>
  </conditionalFormatting>
  <conditionalFormatting sqref="AM45:AM46">
    <cfRule type="containsBlanks" dxfId="336" priority="42">
      <formula>LEN(TRIM(AM45))=0</formula>
    </cfRule>
  </conditionalFormatting>
  <conditionalFormatting sqref="AK90">
    <cfRule type="containsBlanks" dxfId="335" priority="31">
      <formula>LEN(TRIM(AK90))=0</formula>
    </cfRule>
  </conditionalFormatting>
  <conditionalFormatting sqref="AG106:AQ106">
    <cfRule type="containsBlanks" dxfId="334" priority="51">
      <formula>LEN(TRIM(AG106))=0</formula>
    </cfRule>
  </conditionalFormatting>
  <conditionalFormatting sqref="AP64">
    <cfRule type="containsBlanks" dxfId="333" priority="40">
      <formula>LEN(TRIM(AP64))=0</formula>
    </cfRule>
  </conditionalFormatting>
  <conditionalFormatting sqref="AG92:AQ93 AG99:AQ99">
    <cfRule type="containsBlanks" dxfId="332" priority="50">
      <formula>LEN(TRIM(AG92))=0</formula>
    </cfRule>
  </conditionalFormatting>
  <conditionalFormatting sqref="AK70:AK71">
    <cfRule type="containsBlanks" dxfId="331" priority="39">
      <formula>LEN(TRIM(AK70))=0</formula>
    </cfRule>
  </conditionalFormatting>
  <conditionalFormatting sqref="AP98">
    <cfRule type="containsBlanks" dxfId="330" priority="27">
      <formula>LEN(TRIM(AP98))=0</formula>
    </cfRule>
  </conditionalFormatting>
  <conditionalFormatting sqref="AK30">
    <cfRule type="containsBlanks" dxfId="329" priority="49">
      <formula>LEN(TRIM(AK30))=0</formula>
    </cfRule>
  </conditionalFormatting>
  <conditionalFormatting sqref="AN61">
    <cfRule type="containsBlanks" dxfId="328" priority="48">
      <formula>LEN(TRIM(AN61))=0</formula>
    </cfRule>
  </conditionalFormatting>
  <conditionalFormatting sqref="AG23:AI23 AK23:AQ23">
    <cfRule type="containsBlanks" dxfId="327" priority="47">
      <formula>LEN(TRIM(AG23))=0</formula>
    </cfRule>
  </conditionalFormatting>
  <conditionalFormatting sqref="AG87:AQ87">
    <cfRule type="containsBlanks" dxfId="326" priority="46">
      <formula>LEN(TRIM(AG87))=0</formula>
    </cfRule>
  </conditionalFormatting>
  <conditionalFormatting sqref="AG83:AH83">
    <cfRule type="containsBlanks" dxfId="325" priority="34">
      <formula>LEN(TRIM(AG83))=0</formula>
    </cfRule>
  </conditionalFormatting>
  <conditionalFormatting sqref="AG84:AH84">
    <cfRule type="containsBlanks" dxfId="324" priority="33">
      <formula>LEN(TRIM(AG84))=0</formula>
    </cfRule>
  </conditionalFormatting>
  <conditionalFormatting sqref="AN31:AN34 AJ33">
    <cfRule type="containsBlanks" dxfId="323" priority="45">
      <formula>LEN(TRIM(AJ31))=0</formula>
    </cfRule>
  </conditionalFormatting>
  <conditionalFormatting sqref="AG89:AQ89">
    <cfRule type="containsBlanks" dxfId="322" priority="32">
      <formula>LEN(TRIM(AG89))=0</formula>
    </cfRule>
  </conditionalFormatting>
  <conditionalFormatting sqref="AM36:AM43">
    <cfRule type="containsBlanks" dxfId="321" priority="44">
      <formula>LEN(TRIM(AM36))=0</formula>
    </cfRule>
  </conditionalFormatting>
  <conditionalFormatting sqref="AK51:AK53">
    <cfRule type="containsBlanks" dxfId="320" priority="41">
      <formula>LEN(TRIM(AK51))=0</formula>
    </cfRule>
  </conditionalFormatting>
  <conditionalFormatting sqref="AO73:AO74 AO79:AO80">
    <cfRule type="containsBlanks" dxfId="319" priority="38">
      <formula>LEN(TRIM(AO73))=0</formula>
    </cfRule>
  </conditionalFormatting>
  <conditionalFormatting sqref="AO75:AO77">
    <cfRule type="containsBlanks" dxfId="318" priority="37">
      <formula>LEN(TRIM(AO75))=0</formula>
    </cfRule>
  </conditionalFormatting>
  <conditionalFormatting sqref="AO78">
    <cfRule type="containsBlanks" dxfId="317" priority="36">
      <formula>LEN(TRIM(AO78))=0</formula>
    </cfRule>
  </conditionalFormatting>
  <conditionalFormatting sqref="AG85:AH85">
    <cfRule type="containsBlanks" dxfId="316" priority="35">
      <formula>LEN(TRIM(AG85))=0</formula>
    </cfRule>
  </conditionalFormatting>
  <conditionalFormatting sqref="AP94">
    <cfRule type="containsBlanks" dxfId="315" priority="30">
      <formula>LEN(TRIM(AP94))=0</formula>
    </cfRule>
  </conditionalFormatting>
  <conditionalFormatting sqref="AG95:AQ95">
    <cfRule type="containsBlanks" dxfId="314" priority="29">
      <formula>LEN(TRIM(AG95))=0</formula>
    </cfRule>
  </conditionalFormatting>
  <conditionalFormatting sqref="AP96:AP97">
    <cfRule type="containsBlanks" dxfId="313" priority="28">
      <formula>LEN(TRIM(AP96))=0</formula>
    </cfRule>
  </conditionalFormatting>
  <conditionalFormatting sqref="AP100">
    <cfRule type="containsBlanks" dxfId="312" priority="26">
      <formula>LEN(TRIM(AP100))=0</formula>
    </cfRule>
  </conditionalFormatting>
  <conditionalFormatting sqref="AP101">
    <cfRule type="containsBlanks" dxfId="311" priority="25">
      <formula>LEN(TRIM(AP101))=0</formula>
    </cfRule>
  </conditionalFormatting>
  <conditionalFormatting sqref="AQ107">
    <cfRule type="containsBlanks" dxfId="310" priority="24">
      <formula>LEN(TRIM(AQ107))=0</formula>
    </cfRule>
  </conditionalFormatting>
  <conditionalFormatting sqref="AK113:AO114">
    <cfRule type="containsBlanks" dxfId="309" priority="23">
      <formula>LEN(TRIM(AK113))=0</formula>
    </cfRule>
  </conditionalFormatting>
  <conditionalFormatting sqref="AK115:AO118">
    <cfRule type="containsBlanks" dxfId="308" priority="22">
      <formula>LEN(TRIM(AK115))=0</formula>
    </cfRule>
  </conditionalFormatting>
  <conditionalFormatting sqref="AK118:AO118">
    <cfRule type="containsBlanks" dxfId="307" priority="21">
      <formula>LEN(TRIM(AK118))=0</formula>
    </cfRule>
  </conditionalFormatting>
  <conditionalFormatting sqref="AN24:AN29">
    <cfRule type="containsBlanks" dxfId="306" priority="20">
      <formula>LEN(TRIM(AN24))=0</formula>
    </cfRule>
  </conditionalFormatting>
  <conditionalFormatting sqref="AL88">
    <cfRule type="containsBlanks" dxfId="305" priority="19">
      <formula>LEN(TRIM(AL88))=0</formula>
    </cfRule>
  </conditionalFormatting>
  <conditionalFormatting sqref="AP113:AP114">
    <cfRule type="containsBlanks" dxfId="304" priority="18">
      <formula>LEN(TRIM(AP113))=0</formula>
    </cfRule>
  </conditionalFormatting>
  <conditionalFormatting sqref="AP115:AP118">
    <cfRule type="containsBlanks" dxfId="303" priority="17">
      <formula>LEN(TRIM(AP115))=0</formula>
    </cfRule>
  </conditionalFormatting>
  <conditionalFormatting sqref="AP118">
    <cfRule type="containsBlanks" dxfId="302" priority="16">
      <formula>LEN(TRIM(AP118))=0</formula>
    </cfRule>
  </conditionalFormatting>
  <conditionalFormatting sqref="AK36:AK43">
    <cfRule type="containsBlanks" dxfId="301" priority="15">
      <formula>LEN(TRIM(AK36))=0</formula>
    </cfRule>
  </conditionalFormatting>
  <conditionalFormatting sqref="AN19:AN22">
    <cfRule type="containsBlanks" dxfId="300" priority="14">
      <formula>LEN(TRIM(AN19))=0</formula>
    </cfRule>
  </conditionalFormatting>
  <conditionalFormatting sqref="K36:K37">
    <cfRule type="containsBlanks" dxfId="299" priority="13">
      <formula>LEN(TRIM(K36))=0</formula>
    </cfRule>
  </conditionalFormatting>
  <conditionalFormatting sqref="W36:W37">
    <cfRule type="containsBlanks" dxfId="298" priority="12">
      <formula>LEN(TRIM(W36))=0</formula>
    </cfRule>
  </conditionalFormatting>
  <conditionalFormatting sqref="AI36:AI37">
    <cfRule type="containsBlanks" dxfId="297" priority="11">
      <formula>LEN(TRIM(AI36))=0</formula>
    </cfRule>
  </conditionalFormatting>
  <conditionalFormatting sqref="O47:O48">
    <cfRule type="containsBlanks" dxfId="296" priority="10">
      <formula>LEN(TRIM(O47))=0</formula>
    </cfRule>
  </conditionalFormatting>
  <conditionalFormatting sqref="AA47:AA48">
    <cfRule type="containsBlanks" dxfId="295" priority="9">
      <formula>LEN(TRIM(AA47))=0</formula>
    </cfRule>
  </conditionalFormatting>
  <conditionalFormatting sqref="AM47:AM48">
    <cfRule type="containsBlanks" dxfId="294" priority="8">
      <formula>LEN(TRIM(AM47))=0</formula>
    </cfRule>
  </conditionalFormatting>
  <conditionalFormatting sqref="W47:W48">
    <cfRule type="containsBlanks" dxfId="293" priority="7">
      <formula>LEN(TRIM(W47))=0</formula>
    </cfRule>
  </conditionalFormatting>
  <conditionalFormatting sqref="AJ30 AJ18 AJ15">
    <cfRule type="containsBlanks" dxfId="292" priority="6">
      <formula>LEN(TRIM(AJ15))=0</formula>
    </cfRule>
  </conditionalFormatting>
  <conditionalFormatting sqref="AJ23">
    <cfRule type="containsBlanks" dxfId="291" priority="5">
      <formula>LEN(TRIM(AJ23))=0</formula>
    </cfRule>
  </conditionalFormatting>
  <conditionalFormatting sqref="AJ31">
    <cfRule type="containsBlanks" dxfId="290" priority="4">
      <formula>LEN(TRIM(AJ31))=0</formula>
    </cfRule>
  </conditionalFormatting>
  <conditionalFormatting sqref="AJ24:AJ29">
    <cfRule type="containsBlanks" dxfId="289" priority="3">
      <formula>LEN(TRIM(AJ24))=0</formula>
    </cfRule>
  </conditionalFormatting>
  <conditionalFormatting sqref="AJ19:AJ22">
    <cfRule type="containsBlanks" dxfId="288" priority="2">
      <formula>LEN(TRIM(AJ19))=0</formula>
    </cfRule>
  </conditionalFormatting>
  <conditionalFormatting sqref="K47">
    <cfRule type="containsBlanks" dxfId="287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2"/>
  <sheetViews>
    <sheetView showGridLines="0" view="pageBreakPreview" zoomScale="90" zoomScaleNormal="80" zoomScaleSheetLayoutView="90" workbookViewId="0">
      <pane xSplit="7" ySplit="14" topLeftCell="AF15" activePane="bottomRight" state="frozen"/>
      <selection activeCell="A31" sqref="A31"/>
      <selection pane="topRight" activeCell="A31" sqref="A31"/>
      <selection pane="bottomLeft" activeCell="A31" sqref="A31"/>
      <selection pane="bottomRight" activeCell="W135" sqref="W135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16" t="s">
        <v>37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16" t="s">
        <v>39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4" t="s">
        <v>106</v>
      </c>
      <c r="J7" s="625" t="s">
        <v>106</v>
      </c>
      <c r="K7" s="626"/>
      <c r="L7" s="624" t="s">
        <v>107</v>
      </c>
      <c r="M7" s="625"/>
      <c r="N7" s="625"/>
      <c r="O7" s="625"/>
      <c r="P7" s="625"/>
      <c r="Q7" s="625"/>
      <c r="R7" s="625"/>
      <c r="S7" s="626"/>
      <c r="T7" s="249"/>
      <c r="U7" s="624" t="s">
        <v>106</v>
      </c>
      <c r="V7" s="625" t="s">
        <v>106</v>
      </c>
      <c r="W7" s="626"/>
      <c r="X7" s="624" t="s">
        <v>107</v>
      </c>
      <c r="Y7" s="625"/>
      <c r="Z7" s="625"/>
      <c r="AA7" s="625"/>
      <c r="AB7" s="625"/>
      <c r="AC7" s="625"/>
      <c r="AD7" s="625"/>
      <c r="AE7" s="626"/>
      <c r="AF7" s="249"/>
      <c r="AG7" s="534" t="s">
        <v>106</v>
      </c>
      <c r="AH7" s="535" t="s">
        <v>106</v>
      </c>
      <c r="AI7" s="536"/>
      <c r="AJ7" s="534" t="s">
        <v>107</v>
      </c>
      <c r="AK7" s="535"/>
      <c r="AL7" s="535"/>
      <c r="AM7" s="535"/>
      <c r="AN7" s="535"/>
      <c r="AO7" s="535"/>
      <c r="AP7" s="535"/>
      <c r="AQ7" s="53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7" t="s">
        <v>47</v>
      </c>
      <c r="B8" s="628"/>
      <c r="C8" s="628"/>
      <c r="D8" s="628" t="s">
        <v>40</v>
      </c>
      <c r="E8" s="628"/>
      <c r="F8" s="628"/>
      <c r="G8" s="631"/>
      <c r="H8" s="633" t="str">
        <f>'1. Sažetak'!G20</f>
        <v>PLAN 
2019.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37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32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9"/>
      <c r="B9" s="630"/>
      <c r="C9" s="630"/>
      <c r="D9" s="630"/>
      <c r="E9" s="630"/>
      <c r="F9" s="630"/>
      <c r="G9" s="632"/>
      <c r="H9" s="634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3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40">
        <v>1</v>
      </c>
      <c r="B10" s="641"/>
      <c r="C10" s="641"/>
      <c r="D10" s="641"/>
      <c r="E10" s="641"/>
      <c r="F10" s="641"/>
      <c r="G10" s="641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07"/>
      <c r="B11" s="608"/>
      <c r="C11" s="608"/>
      <c r="D11" s="608"/>
      <c r="E11" s="608"/>
      <c r="F11" s="608"/>
      <c r="G11" s="609"/>
      <c r="H11" s="161"/>
      <c r="I11" s="596">
        <f>SUM(I12:K12)</f>
        <v>1243730</v>
      </c>
      <c r="J11" s="597">
        <f>SUM(J12:L12)</f>
        <v>5385730</v>
      </c>
      <c r="K11" s="598"/>
      <c r="L11" s="296">
        <f>L12</f>
        <v>4169400</v>
      </c>
      <c r="M11" s="597">
        <f>SUM(M12:S12)</f>
        <v>1608921</v>
      </c>
      <c r="N11" s="597"/>
      <c r="O11" s="597"/>
      <c r="P11" s="597"/>
      <c r="Q11" s="597"/>
      <c r="R11" s="597"/>
      <c r="S11" s="598"/>
      <c r="T11" s="251"/>
      <c r="U11" s="596">
        <f>SUM(U12:W12)</f>
        <v>-43400</v>
      </c>
      <c r="V11" s="597">
        <f>SUM(V12:X12)</f>
        <v>-22000</v>
      </c>
      <c r="W11" s="598"/>
      <c r="X11" s="296">
        <f>X12</f>
        <v>0</v>
      </c>
      <c r="Y11" s="597">
        <f>SUM(Y12:AE12)</f>
        <v>7300</v>
      </c>
      <c r="Z11" s="597"/>
      <c r="AA11" s="597"/>
      <c r="AB11" s="597"/>
      <c r="AC11" s="597"/>
      <c r="AD11" s="597"/>
      <c r="AE11" s="598"/>
      <c r="AF11" s="257"/>
      <c r="AG11" s="525">
        <f>SUM(AG12:AI12)</f>
        <v>1200330</v>
      </c>
      <c r="AH11" s="526">
        <f>SUM(AH12:AJ12)</f>
        <v>5363730</v>
      </c>
      <c r="AI11" s="527"/>
      <c r="AJ11" s="349">
        <f>AJ12</f>
        <v>4169400</v>
      </c>
      <c r="AK11" s="526">
        <f>SUM(AK12:AQ12)</f>
        <v>1616221</v>
      </c>
      <c r="AL11" s="526"/>
      <c r="AM11" s="526"/>
      <c r="AN11" s="526"/>
      <c r="AO11" s="526"/>
      <c r="AP11" s="526"/>
      <c r="AQ11" s="52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42" t="str">
        <f>'1. Sažetak'!B6:E6</f>
        <v>donja voća</v>
      </c>
      <c r="C12" s="642"/>
      <c r="D12" s="642"/>
      <c r="E12" s="642"/>
      <c r="F12" s="642"/>
      <c r="G12" s="642"/>
      <c r="H12" s="126">
        <f>SUM(I12:S12)</f>
        <v>7022051</v>
      </c>
      <c r="I12" s="127">
        <f t="shared" ref="I12:S12" si="0">I207+I120+I16+I244</f>
        <v>27400</v>
      </c>
      <c r="J12" s="282">
        <f t="shared" si="0"/>
        <v>1135600</v>
      </c>
      <c r="K12" s="128">
        <f t="shared" si="0"/>
        <v>80730</v>
      </c>
      <c r="L12" s="297">
        <f t="shared" si="0"/>
        <v>4169400</v>
      </c>
      <c r="M12" s="129">
        <f t="shared" si="0"/>
        <v>34700</v>
      </c>
      <c r="N12" s="130">
        <f t="shared" si="0"/>
        <v>140000</v>
      </c>
      <c r="O12" s="130">
        <f t="shared" si="0"/>
        <v>972185</v>
      </c>
      <c r="P12" s="130">
        <f t="shared" si="0"/>
        <v>459936</v>
      </c>
      <c r="Q12" s="130">
        <f t="shared" si="0"/>
        <v>1500</v>
      </c>
      <c r="R12" s="130">
        <f t="shared" si="0"/>
        <v>600</v>
      </c>
      <c r="S12" s="128">
        <f t="shared" si="0"/>
        <v>0</v>
      </c>
      <c r="T12" s="252">
        <f>SUM(U12:AE12)</f>
        <v>-36100</v>
      </c>
      <c r="U12" s="127">
        <f t="shared" ref="U12:AE12" si="1">U207+U120+U16+U244</f>
        <v>-21400</v>
      </c>
      <c r="V12" s="282">
        <f t="shared" si="1"/>
        <v>-22000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6100</v>
      </c>
      <c r="AB12" s="130">
        <f t="shared" si="1"/>
        <v>1200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6985951</v>
      </c>
      <c r="AG12" s="450">
        <f t="shared" ref="AG12:AQ12" si="2">AG207+AG120+AG16+AG244</f>
        <v>6000</v>
      </c>
      <c r="AH12" s="451">
        <f t="shared" si="2"/>
        <v>1113600</v>
      </c>
      <c r="AI12" s="452">
        <f t="shared" si="2"/>
        <v>80730</v>
      </c>
      <c r="AJ12" s="453">
        <f t="shared" si="2"/>
        <v>4169400</v>
      </c>
      <c r="AK12" s="454">
        <f t="shared" si="2"/>
        <v>34700</v>
      </c>
      <c r="AL12" s="455">
        <f t="shared" si="2"/>
        <v>140000</v>
      </c>
      <c r="AM12" s="455">
        <f t="shared" si="2"/>
        <v>978285</v>
      </c>
      <c r="AN12" s="455">
        <f t="shared" si="2"/>
        <v>461136</v>
      </c>
      <c r="AO12" s="455">
        <f t="shared" si="2"/>
        <v>1500</v>
      </c>
      <c r="AP12" s="455">
        <f t="shared" si="2"/>
        <v>600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35" t="s">
        <v>82</v>
      </c>
      <c r="B13" s="636"/>
      <c r="C13" s="636"/>
      <c r="D13" s="636"/>
      <c r="E13" s="636"/>
      <c r="F13" s="636"/>
      <c r="G13" s="637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/>
      <c r="AG13" s="456"/>
      <c r="AH13" s="457"/>
      <c r="AI13" s="458"/>
      <c r="AJ13" s="259"/>
      <c r="AK13" s="456"/>
      <c r="AL13" s="459"/>
      <c r="AM13" s="459"/>
      <c r="AN13" s="459"/>
      <c r="AO13" s="459"/>
      <c r="AP13" s="459"/>
      <c r="AQ13" s="458"/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38" t="s">
        <v>72</v>
      </c>
      <c r="B15" s="639"/>
      <c r="C15" s="639"/>
      <c r="D15" s="639"/>
      <c r="E15" s="639"/>
      <c r="F15" s="639"/>
      <c r="G15" s="639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4" t="s">
        <v>96</v>
      </c>
      <c r="B16" s="615"/>
      <c r="C16" s="615"/>
      <c r="D16" s="612" t="s">
        <v>97</v>
      </c>
      <c r="E16" s="612"/>
      <c r="F16" s="612"/>
      <c r="G16" s="613"/>
      <c r="H16" s="97">
        <f>SUM(I16:S16)</f>
        <v>2164851</v>
      </c>
      <c r="I16" s="98">
        <f>I17+I46+I71+I83+I95+I107</f>
        <v>0</v>
      </c>
      <c r="J16" s="98">
        <f t="shared" ref="J16:S16" si="3">J17+J46+J71+J83+J95+J107</f>
        <v>652000</v>
      </c>
      <c r="K16" s="98">
        <f t="shared" si="3"/>
        <v>80730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972185</v>
      </c>
      <c r="P16" s="98">
        <f t="shared" si="3"/>
        <v>459936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-14700</v>
      </c>
      <c r="U16" s="98">
        <f>U17+U46+U71+U83+U95+U107</f>
        <v>0</v>
      </c>
      <c r="V16" s="98">
        <f t="shared" ref="V16:AE16" si="4">V17+V46+V71+V83+V95+V107</f>
        <v>-22000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6100</v>
      </c>
      <c r="AB16" s="98">
        <f t="shared" si="4"/>
        <v>1200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2150151</v>
      </c>
      <c r="AG16" s="462">
        <f>AG46+AG71+AG17+AG83+AG95+AG107</f>
        <v>0</v>
      </c>
      <c r="AH16" s="462">
        <f t="shared" ref="AH16:AQ16" si="5">AH46+AH71+AH17+AH83+AH95+AH107</f>
        <v>630000</v>
      </c>
      <c r="AI16" s="462">
        <f t="shared" si="5"/>
        <v>80730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978285</v>
      </c>
      <c r="AN16" s="462">
        <f t="shared" si="5"/>
        <v>461136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4" t="s">
        <v>139</v>
      </c>
      <c r="AU16" s="584"/>
      <c r="AV16" s="58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3" t="s">
        <v>289</v>
      </c>
      <c r="B17" s="574"/>
      <c r="C17" s="574"/>
      <c r="D17" s="579" t="s">
        <v>290</v>
      </c>
      <c r="E17" s="579"/>
      <c r="F17" s="579"/>
      <c r="G17" s="580"/>
      <c r="H17" s="83">
        <f>SUM(I17:S17)</f>
        <v>2084121</v>
      </c>
      <c r="I17" s="84">
        <f>I18+I35</f>
        <v>0</v>
      </c>
      <c r="J17" s="84">
        <f t="shared" ref="J17:S17" si="6">J18+J35</f>
        <v>652000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972185</v>
      </c>
      <c r="P17" s="84">
        <f t="shared" si="6"/>
        <v>459936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-22000</v>
      </c>
      <c r="U17" s="84">
        <f>U18+U35</f>
        <v>0</v>
      </c>
      <c r="V17" s="285">
        <f>V18+V35</f>
        <v>-22000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2062121</v>
      </c>
      <c r="AG17" s="84">
        <f>AG18+AG35</f>
        <v>0</v>
      </c>
      <c r="AH17" s="285">
        <f>AH18+AH35</f>
        <v>630000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972185</v>
      </c>
      <c r="AN17" s="85">
        <f t="shared" si="9"/>
        <v>459936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3" t="s">
        <v>139</v>
      </c>
      <c r="AU17" s="583"/>
      <c r="AV17" s="583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5" t="s">
        <v>16</v>
      </c>
      <c r="E18" s="575"/>
      <c r="F18" s="575"/>
      <c r="G18" s="576"/>
      <c r="H18" s="75">
        <f t="shared" ref="H18:H25" si="10">SUM(I18:S18)</f>
        <v>189585</v>
      </c>
      <c r="I18" s="77">
        <f>I19+I23+I33+I28+I31</f>
        <v>0</v>
      </c>
      <c r="J18" s="61">
        <f t="shared" ref="J18:S18" si="11">J19+J23+J33+J28+J31</f>
        <v>3368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140950</v>
      </c>
      <c r="P18" s="78">
        <f t="shared" si="11"/>
        <v>45267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-113</v>
      </c>
      <c r="U18" s="77">
        <f>U19+U23+U33+U28+U31</f>
        <v>0</v>
      </c>
      <c r="V18" s="61">
        <f t="shared" ref="V18:AE18" si="12">V19+V23+V33+V28+V31</f>
        <v>-113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189472</v>
      </c>
      <c r="AG18" s="77">
        <f>AG19+AG23+AG33+AG28+AG31</f>
        <v>0</v>
      </c>
      <c r="AH18" s="61">
        <f t="shared" ref="AH18:AQ18" si="13">AH19+AH23+AH33+AH28+AH31</f>
        <v>3255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140950</v>
      </c>
      <c r="AN18" s="78">
        <f t="shared" si="13"/>
        <v>45267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7">
        <v>31</v>
      </c>
      <c r="B19" s="578"/>
      <c r="C19" s="90"/>
      <c r="D19" s="575" t="s">
        <v>0</v>
      </c>
      <c r="E19" s="575"/>
      <c r="F19" s="575"/>
      <c r="G19" s="57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1" t="s">
        <v>1</v>
      </c>
      <c r="E20" s="571"/>
      <c r="F20" s="571"/>
      <c r="G20" s="572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3322500</v>
      </c>
      <c r="AU20" s="194">
        <f>SUMIFS($T$16:$T$315,$C$16:$C$315,$AS20)</f>
        <v>0</v>
      </c>
      <c r="AV20" s="194">
        <f>SUMIFS($AF$16:$AF$315,$C$16:$C$315,$AS20)</f>
        <v>3322500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1" t="s">
        <v>2</v>
      </c>
      <c r="E21" s="571"/>
      <c r="F21" s="571"/>
      <c r="G21" s="572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135340</v>
      </c>
      <c r="AU21" s="194">
        <f>SUMIFS($T$16:$T$315,$C$16:$C$315,$AS21)</f>
        <v>0</v>
      </c>
      <c r="AV21" s="194">
        <f>SUMIFS($AF$16:$AF$315,$C$16:$C$315,$AS21)</f>
        <v>135340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1" t="s">
        <v>3</v>
      </c>
      <c r="E22" s="571"/>
      <c r="F22" s="571"/>
      <c r="G22" s="572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559890</v>
      </c>
      <c r="AU22" s="194">
        <f>SUMIFS($T$16:$T$315,$C$16:$C$315,$AS22)</f>
        <v>0</v>
      </c>
      <c r="AV22" s="194">
        <f>SUMIFS($AF$16:$AF$315,$C$16:$C$315,$AS22)</f>
        <v>559890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7">
        <v>32</v>
      </c>
      <c r="B23" s="578"/>
      <c r="C23" s="90"/>
      <c r="D23" s="575" t="s">
        <v>4</v>
      </c>
      <c r="E23" s="575"/>
      <c r="F23" s="575"/>
      <c r="G23" s="576"/>
      <c r="H23" s="75">
        <f t="shared" si="10"/>
        <v>189585</v>
      </c>
      <c r="I23" s="77">
        <f>SUM(I24:I27)</f>
        <v>0</v>
      </c>
      <c r="J23" s="61">
        <f>SUM(J24:J27)</f>
        <v>3368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140950</v>
      </c>
      <c r="P23" s="78">
        <f t="shared" si="50"/>
        <v>45267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-113</v>
      </c>
      <c r="U23" s="77">
        <f t="shared" ref="U23:AE23" si="51">SUM(U24:U27)</f>
        <v>0</v>
      </c>
      <c r="V23" s="61">
        <f t="shared" si="51"/>
        <v>-113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189472</v>
      </c>
      <c r="AG23" s="315">
        <f t="shared" ref="AG23:AQ23" si="52">SUM(AG24:AG27)</f>
        <v>0</v>
      </c>
      <c r="AH23" s="263">
        <f t="shared" si="52"/>
        <v>3255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140950</v>
      </c>
      <c r="AN23" s="241">
        <f t="shared" si="52"/>
        <v>45267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1" t="s">
        <v>5</v>
      </c>
      <c r="E24" s="571"/>
      <c r="F24" s="571"/>
      <c r="G24" s="572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249500</v>
      </c>
      <c r="AU24" s="194">
        <f>SUMIFS($T$16:$T$315,$C$16:$C$315,$AS24)</f>
        <v>0</v>
      </c>
      <c r="AV24" s="194">
        <f>SUMIFS($AF$16:$AF$315,$C$16:$C$315,$AS24)</f>
        <v>249500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1" t="s">
        <v>6</v>
      </c>
      <c r="E25" s="571"/>
      <c r="F25" s="571"/>
      <c r="G25" s="572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326500</v>
      </c>
      <c r="AU25" s="194">
        <f>SUMIFS($T$16:$T$315,$C$16:$C$315,$AS25)</f>
        <v>7300</v>
      </c>
      <c r="AV25" s="194">
        <f>SUMIFS($AF$16:$AF$315,$C$16:$C$315,$AS25)</f>
        <v>333800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1" t="s">
        <v>7</v>
      </c>
      <c r="E26" s="571"/>
      <c r="F26" s="571"/>
      <c r="G26" s="572"/>
      <c r="H26" s="76">
        <f>SUM(I26:S26)</f>
        <v>189585</v>
      </c>
      <c r="I26" s="80"/>
      <c r="J26" s="94">
        <v>3368</v>
      </c>
      <c r="K26" s="82"/>
      <c r="L26" s="302"/>
      <c r="M26" s="118"/>
      <c r="N26" s="81"/>
      <c r="O26" s="81">
        <v>140950</v>
      </c>
      <c r="P26" s="81">
        <v>45267</v>
      </c>
      <c r="Q26" s="81"/>
      <c r="R26" s="81"/>
      <c r="S26" s="82"/>
      <c r="T26" s="487">
        <f t="shared" si="7"/>
        <v>-113</v>
      </c>
      <c r="U26" s="80"/>
      <c r="V26" s="94">
        <v>-113</v>
      </c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189472</v>
      </c>
      <c r="AG26" s="29">
        <f>I26+U26</f>
        <v>0</v>
      </c>
      <c r="AH26" s="92">
        <f t="shared" ref="AH26" si="75">J26+V26</f>
        <v>3255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140950</v>
      </c>
      <c r="AN26" s="30">
        <f t="shared" ref="AN26" si="81">P26+AB26</f>
        <v>45267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381185</v>
      </c>
      <c r="AU26" s="194">
        <f>SUMIFS($T$16:$T$315,$C$16:$C$315,$AS26)</f>
        <v>-113</v>
      </c>
      <c r="AV26" s="194">
        <f>SUMIFS($AF$16:$AF$315,$C$16:$C$315,$AS26)</f>
        <v>381072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1" t="s">
        <v>8</v>
      </c>
      <c r="E27" s="571"/>
      <c r="F27" s="571"/>
      <c r="G27" s="572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0</v>
      </c>
      <c r="AU27" s="194">
        <f>SUMIFS($T$16:$T$315,$C$16:$C$315,$AS27)</f>
        <v>0</v>
      </c>
      <c r="AV27" s="194">
        <f>SUMIFS($AF$16:$AF$315,$C$16:$C$315,$AS27)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7">
        <v>34</v>
      </c>
      <c r="B28" s="578"/>
      <c r="C28" s="90"/>
      <c r="D28" s="575" t="s">
        <v>9</v>
      </c>
      <c r="E28" s="575"/>
      <c r="F28" s="575"/>
      <c r="G28" s="57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60200</v>
      </c>
      <c r="AU28" s="194">
        <f>SUMIFS($T$16:$T$315,$C$16:$C$315,$AS28)</f>
        <v>0</v>
      </c>
      <c r="AV28" s="194">
        <f>SUMIFS($AF$16:$AF$315,$C$16:$C$315,$AS28)</f>
        <v>60200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1" t="s">
        <v>80</v>
      </c>
      <c r="E29" s="571"/>
      <c r="F29" s="571"/>
      <c r="G29" s="572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1" t="s">
        <v>10</v>
      </c>
      <c r="E30" s="571"/>
      <c r="F30" s="571"/>
      <c r="G30" s="572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0</v>
      </c>
      <c r="AU30" s="194">
        <f>SUMIFS($T$16:$T$315,$C$16:$C$315,$AS30)</f>
        <v>0</v>
      </c>
      <c r="AV30" s="194">
        <f>SUMIFS($AF$16:$AF$315,$C$16:$C$315,$AS30)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7">
        <v>35</v>
      </c>
      <c r="B31" s="578"/>
      <c r="C31" s="90"/>
      <c r="D31" s="575" t="s">
        <v>9</v>
      </c>
      <c r="E31" s="575"/>
      <c r="F31" s="575"/>
      <c r="G31" s="57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4400</v>
      </c>
      <c r="AU31" s="194">
        <f>SUMIFS($T$16:$T$315,$C$16:$C$315,$AS31)</f>
        <v>0</v>
      </c>
      <c r="AV31" s="194">
        <f>SUMIFS($AF$16:$AF$315,$C$16:$C$315,$AS31)</f>
        <v>4400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1" t="s">
        <v>292</v>
      </c>
      <c r="E32" s="571"/>
      <c r="F32" s="571"/>
      <c r="G32" s="572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7">
        <v>36</v>
      </c>
      <c r="B33" s="578"/>
      <c r="C33" s="90"/>
      <c r="D33" s="575" t="s">
        <v>269</v>
      </c>
      <c r="E33" s="575"/>
      <c r="F33" s="575"/>
      <c r="G33" s="57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1" t="s">
        <v>193</v>
      </c>
      <c r="E34" s="571"/>
      <c r="F34" s="571"/>
      <c r="G34" s="572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1" t="s">
        <v>17</v>
      </c>
      <c r="E35" s="581"/>
      <c r="F35" s="581"/>
      <c r="G35" s="582"/>
      <c r="H35" s="75">
        <f t="shared" si="85"/>
        <v>1894536</v>
      </c>
      <c r="I35" s="77">
        <f>I36+I42</f>
        <v>0</v>
      </c>
      <c r="J35" s="61">
        <f>J36+J42</f>
        <v>648632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831235</v>
      </c>
      <c r="P35" s="78">
        <f t="shared" si="152"/>
        <v>414669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-21887</v>
      </c>
      <c r="U35" s="77">
        <f>U36+U42</f>
        <v>0</v>
      </c>
      <c r="V35" s="61">
        <f>V36+V42</f>
        <v>-21887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1872649</v>
      </c>
      <c r="AG35" s="315">
        <f>AG36+AG42</f>
        <v>0</v>
      </c>
      <c r="AH35" s="263">
        <f>AH36+AH42</f>
        <v>626745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831235</v>
      </c>
      <c r="AN35" s="241">
        <f t="shared" si="154"/>
        <v>414669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7">
        <v>42</v>
      </c>
      <c r="B36" s="578"/>
      <c r="C36" s="484"/>
      <c r="D36" s="575" t="s">
        <v>45</v>
      </c>
      <c r="E36" s="575"/>
      <c r="F36" s="575"/>
      <c r="G36" s="57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1" t="s">
        <v>71</v>
      </c>
      <c r="E37" s="571"/>
      <c r="F37" s="571"/>
      <c r="G37" s="572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1" t="s">
        <v>11</v>
      </c>
      <c r="E38" s="571"/>
      <c r="F38" s="571"/>
      <c r="G38" s="572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1" t="s">
        <v>89</v>
      </c>
      <c r="E39" s="571"/>
      <c r="F39" s="571"/>
      <c r="G39" s="572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1" t="s">
        <v>46</v>
      </c>
      <c r="E40" s="571"/>
      <c r="F40" s="571"/>
      <c r="G40" s="572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1" t="s">
        <v>85</v>
      </c>
      <c r="E41" s="571"/>
      <c r="F41" s="571"/>
      <c r="G41" s="572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60600</v>
      </c>
      <c r="AU41" s="194">
        <f>SUMIFS($T$16:$T$315,$C$16:$C$315,$AS41)</f>
        <v>0</v>
      </c>
      <c r="AV41" s="194">
        <f>SUMIFS($AF$16:$AF$315,$C$16:$C$315,$AS41)</f>
        <v>60600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48">
        <v>45</v>
      </c>
      <c r="B42" s="549"/>
      <c r="C42" s="482"/>
      <c r="D42" s="546" t="s">
        <v>86</v>
      </c>
      <c r="E42" s="546"/>
      <c r="F42" s="546"/>
      <c r="G42" s="547"/>
      <c r="H42" s="237">
        <f t="shared" si="180"/>
        <v>1894536</v>
      </c>
      <c r="I42" s="263">
        <f t="shared" ref="I42:S42" si="215">I43+I44</f>
        <v>0</v>
      </c>
      <c r="J42" s="263">
        <f t="shared" si="215"/>
        <v>648632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831235</v>
      </c>
      <c r="P42" s="241">
        <f t="shared" si="215"/>
        <v>414669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-21887</v>
      </c>
      <c r="U42" s="263">
        <f t="shared" ref="U42:AE42" si="216">U43+U44</f>
        <v>0</v>
      </c>
      <c r="V42" s="241">
        <f t="shared" si="216"/>
        <v>-21887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1872649</v>
      </c>
      <c r="AG42" s="238">
        <f t="shared" ref="AG42:AQ42" si="218">AG43+AG44</f>
        <v>0</v>
      </c>
      <c r="AH42" s="241">
        <f t="shared" si="218"/>
        <v>626745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831235</v>
      </c>
      <c r="AN42" s="241">
        <f t="shared" si="218"/>
        <v>414669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1" t="s">
        <v>87</v>
      </c>
      <c r="E43" s="571"/>
      <c r="F43" s="571"/>
      <c r="G43" s="572"/>
      <c r="H43" s="76">
        <f t="shared" si="180"/>
        <v>1894536</v>
      </c>
      <c r="I43" s="80"/>
      <c r="J43" s="94">
        <v>648632</v>
      </c>
      <c r="K43" s="82"/>
      <c r="L43" s="302"/>
      <c r="M43" s="118"/>
      <c r="N43" s="81"/>
      <c r="O43" s="81">
        <v>831235</v>
      </c>
      <c r="P43" s="81">
        <v>414669</v>
      </c>
      <c r="Q43" s="81"/>
      <c r="R43" s="81"/>
      <c r="S43" s="82"/>
      <c r="T43" s="487">
        <f t="shared" si="181"/>
        <v>-21887</v>
      </c>
      <c r="U43" s="80"/>
      <c r="V43" s="94">
        <v>-21887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1872649</v>
      </c>
      <c r="AG43" s="29">
        <f>I43+U43</f>
        <v>0</v>
      </c>
      <c r="AH43" s="92">
        <f t="shared" ref="AH43" si="220">J43+V43</f>
        <v>626745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831235</v>
      </c>
      <c r="AN43" s="30">
        <f t="shared" ref="AN43" si="226">P43+AB43</f>
        <v>414669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27400</v>
      </c>
      <c r="AU43" s="194">
        <f>SUMIFS($T$16:$T$315,$C$16:$C$315,$AS43)</f>
        <v>-21400</v>
      </c>
      <c r="AV43" s="194">
        <f>SUMIFS($AF$16:$AF$315,$C$16:$C$315,$AS43)</f>
        <v>6000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1" t="s">
        <v>91</v>
      </c>
      <c r="E44" s="571"/>
      <c r="F44" s="571"/>
      <c r="G44" s="572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3" t="s">
        <v>121</v>
      </c>
      <c r="B46" s="574"/>
      <c r="C46" s="574"/>
      <c r="D46" s="579" t="s">
        <v>145</v>
      </c>
      <c r="E46" s="579"/>
      <c r="F46" s="579"/>
      <c r="G46" s="580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5" t="s">
        <v>16</v>
      </c>
      <c r="E47" s="575"/>
      <c r="F47" s="575"/>
      <c r="G47" s="576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3322500</v>
      </c>
      <c r="AU47" s="388">
        <f>SUMIFS($T$16:$T$249,$C$16:$C$249,$AS47)</f>
        <v>0</v>
      </c>
      <c r="AV47" s="388">
        <f>SUMIFS($AF$16:$AF$249,$C$16:$C$249,$AS47)</f>
        <v>3322500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7">
        <v>31</v>
      </c>
      <c r="B48" s="578"/>
      <c r="C48" s="90"/>
      <c r="D48" s="575" t="s">
        <v>0</v>
      </c>
      <c r="E48" s="575"/>
      <c r="F48" s="575"/>
      <c r="G48" s="57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135340</v>
      </c>
      <c r="AU48" s="388">
        <f>SUMIFS($T$16:$T$249,$C$16:$C$249,$AS48)</f>
        <v>0</v>
      </c>
      <c r="AV48" s="388">
        <f>SUMIFS($AF$16:$AF$249,$C$16:$C$249,$AS48)</f>
        <v>135340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1" t="s">
        <v>1</v>
      </c>
      <c r="E49" s="571"/>
      <c r="F49" s="571"/>
      <c r="G49" s="571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559890</v>
      </c>
      <c r="AU49" s="388">
        <f>SUMIFS($T$16:$T$249,$C$16:$C$249,$AS49)</f>
        <v>0</v>
      </c>
      <c r="AV49" s="388">
        <f>SUMIFS($AF$16:$AF$249,$C$16:$C$249,$AS49)</f>
        <v>559890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1" t="s">
        <v>2</v>
      </c>
      <c r="E50" s="571"/>
      <c r="F50" s="571"/>
      <c r="G50" s="572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1" t="s">
        <v>3</v>
      </c>
      <c r="E51" s="571"/>
      <c r="F51" s="571"/>
      <c r="G51" s="571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249500</v>
      </c>
      <c r="AU51" s="388">
        <f>SUMIFS($T$16:$T$249,$C$16:$C$249,$AS51)</f>
        <v>0</v>
      </c>
      <c r="AV51" s="388">
        <f>SUMIFS($AF$16:$AF$249,$C$16:$C$249,$AS51)</f>
        <v>249500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7">
        <v>32</v>
      </c>
      <c r="B52" s="578"/>
      <c r="C52" s="90"/>
      <c r="D52" s="575" t="s">
        <v>4</v>
      </c>
      <c r="E52" s="575"/>
      <c r="F52" s="575"/>
      <c r="G52" s="576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326500</v>
      </c>
      <c r="AU52" s="388">
        <f>SUMIFS($T$16:$T$249,$C$16:$C$249,$AS52)</f>
        <v>7300</v>
      </c>
      <c r="AV52" s="388">
        <f>SUMIFS($AF$16:$AF$249,$C$16:$C$249,$AS52)</f>
        <v>333800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1" t="s">
        <v>5</v>
      </c>
      <c r="E53" s="571"/>
      <c r="F53" s="571"/>
      <c r="G53" s="571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381185</v>
      </c>
      <c r="AU53" s="388">
        <f>SUMIFS($T$16:$T$249,$C$16:$C$249,$AS53)</f>
        <v>-113</v>
      </c>
      <c r="AV53" s="388">
        <f>SUMIFS($AF$16:$AF$249,$C$16:$C$249,$AS53)</f>
        <v>381072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1" t="s">
        <v>6</v>
      </c>
      <c r="E54" s="571"/>
      <c r="F54" s="571"/>
      <c r="G54" s="571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0</v>
      </c>
      <c r="AU54" s="388">
        <f>SUMIFS($T$16:$T$249,$C$16:$C$249,$AS54)</f>
        <v>0</v>
      </c>
      <c r="AV54" s="388">
        <f>SUMIFS($AF$16:$AF$249,$C$16:$C$249,$AS54)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1" t="s">
        <v>7</v>
      </c>
      <c r="E55" s="571"/>
      <c r="F55" s="571"/>
      <c r="G55" s="571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60200</v>
      </c>
      <c r="AU55" s="388">
        <f>SUMIFS($T$16:$T$249,$C$16:$C$249,$AS55)</f>
        <v>0</v>
      </c>
      <c r="AV55" s="388">
        <f>SUMIFS($AF$16:$AF$249,$C$16:$C$249,$AS55)</f>
        <v>60200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1" t="s">
        <v>8</v>
      </c>
      <c r="E56" s="571"/>
      <c r="F56" s="571"/>
      <c r="G56" s="572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7">
        <v>36</v>
      </c>
      <c r="B57" s="578"/>
      <c r="C57" s="90"/>
      <c r="D57" s="575" t="s">
        <v>269</v>
      </c>
      <c r="E57" s="575"/>
      <c r="F57" s="575"/>
      <c r="G57" s="57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0</v>
      </c>
      <c r="AU57" s="388">
        <f>SUMIFS($T$16:$T$249,$C$16:$C$249,$AS57)</f>
        <v>0</v>
      </c>
      <c r="AV57" s="388">
        <f>SUMIFS($AF$16:$AF$249,$C$16:$C$249,$AS57)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1" t="s">
        <v>193</v>
      </c>
      <c r="E58" s="571"/>
      <c r="F58" s="571"/>
      <c r="G58" s="572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4400</v>
      </c>
      <c r="AU58" s="388">
        <f>SUMIFS($T$16:$T$249,$C$16:$C$249,$AS58)</f>
        <v>0</v>
      </c>
      <c r="AV58" s="388">
        <f>SUMIFS($AF$16:$AF$249,$C$16:$C$249,$AS58)</f>
        <v>4400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1" t="s">
        <v>17</v>
      </c>
      <c r="E59" s="581"/>
      <c r="F59" s="581"/>
      <c r="G59" s="582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7">
        <v>42</v>
      </c>
      <c r="B60" s="578"/>
      <c r="C60" s="437"/>
      <c r="D60" s="575" t="s">
        <v>45</v>
      </c>
      <c r="E60" s="575"/>
      <c r="F60" s="575"/>
      <c r="G60" s="57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1" t="s">
        <v>71</v>
      </c>
      <c r="E61" s="571"/>
      <c r="F61" s="571"/>
      <c r="G61" s="571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1" t="s">
        <v>11</v>
      </c>
      <c r="E62" s="571"/>
      <c r="F62" s="571"/>
      <c r="G62" s="572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1" t="s">
        <v>89</v>
      </c>
      <c r="E63" s="571"/>
      <c r="F63" s="571"/>
      <c r="G63" s="572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1" t="s">
        <v>46</v>
      </c>
      <c r="E64" s="571"/>
      <c r="F64" s="571"/>
      <c r="G64" s="572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1" t="s">
        <v>85</v>
      </c>
      <c r="E65" s="571"/>
      <c r="F65" s="571"/>
      <c r="G65" s="572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60600</v>
      </c>
      <c r="AU65" s="388">
        <f>SUMIFS($T$16:$T$249,$C$16:$C$249,$AS65)</f>
        <v>0</v>
      </c>
      <c r="AV65" s="388">
        <f>SUMIFS($AF$16:$AF$249,$C$16:$C$249,$AS65)</f>
        <v>60600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48">
        <v>45</v>
      </c>
      <c r="B66" s="549"/>
      <c r="C66" s="431"/>
      <c r="D66" s="546" t="s">
        <v>86</v>
      </c>
      <c r="E66" s="546"/>
      <c r="F66" s="546"/>
      <c r="G66" s="54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1" t="s">
        <v>87</v>
      </c>
      <c r="E67" s="571"/>
      <c r="F67" s="571"/>
      <c r="G67" s="571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27400</v>
      </c>
      <c r="AU67" s="388">
        <f>SUMIFS($T$16:$T$249,$C$16:$C$249,$AS67)</f>
        <v>-21400</v>
      </c>
      <c r="AV67" s="388">
        <f>SUMIFS($AF$16:$AF$249,$C$16:$C$249,$AS67)</f>
        <v>6000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1" t="s">
        <v>91</v>
      </c>
      <c r="E68" s="571"/>
      <c r="F68" s="571"/>
      <c r="G68" s="571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599" t="s">
        <v>149</v>
      </c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U69" s="599" t="s">
        <v>149</v>
      </c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276"/>
      <c r="AG69" s="599" t="s">
        <v>149</v>
      </c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1894536</v>
      </c>
      <c r="AU70" s="388">
        <f>SUMIFS($T$16:$T$249,$C$16:$C$249,$AS70)</f>
        <v>-21887</v>
      </c>
      <c r="AV70" s="388">
        <f>SUMIFS($AF$16:$AF$249,$C$16:$C$249,$AS70)</f>
        <v>1872649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3" t="s">
        <v>152</v>
      </c>
      <c r="B71" s="574"/>
      <c r="C71" s="574"/>
      <c r="D71" s="579" t="s">
        <v>151</v>
      </c>
      <c r="E71" s="579"/>
      <c r="F71" s="579"/>
      <c r="G71" s="580"/>
      <c r="H71" s="83">
        <f>SUM(I71:S71)</f>
        <v>80730</v>
      </c>
      <c r="I71" s="84">
        <f>I72</f>
        <v>0</v>
      </c>
      <c r="J71" s="285">
        <f t="shared" ref="J71:S71" si="362">J72</f>
        <v>0</v>
      </c>
      <c r="K71" s="86">
        <f t="shared" si="362"/>
        <v>80730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80730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80730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5" t="s">
        <v>16</v>
      </c>
      <c r="E72" s="575"/>
      <c r="F72" s="575"/>
      <c r="G72" s="576"/>
      <c r="H72" s="75">
        <f t="shared" ref="H72:H79" si="365">SUM(I72:S72)</f>
        <v>80730</v>
      </c>
      <c r="I72" s="77">
        <f>I73+I77</f>
        <v>0</v>
      </c>
      <c r="J72" s="61">
        <f t="shared" ref="J72:S72" si="366">J73+J77</f>
        <v>0</v>
      </c>
      <c r="K72" s="79">
        <f t="shared" si="366"/>
        <v>80730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80730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80730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7">
        <v>31</v>
      </c>
      <c r="B73" s="578"/>
      <c r="C73" s="90"/>
      <c r="D73" s="575" t="s">
        <v>0</v>
      </c>
      <c r="E73" s="575"/>
      <c r="F73" s="575"/>
      <c r="G73" s="576"/>
      <c r="H73" s="75">
        <f t="shared" si="365"/>
        <v>80730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80730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80730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80730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1" t="s">
        <v>1</v>
      </c>
      <c r="E74" s="571"/>
      <c r="F74" s="571"/>
      <c r="G74" s="571"/>
      <c r="H74" s="76">
        <f t="shared" si="365"/>
        <v>57500</v>
      </c>
      <c r="I74" s="80"/>
      <c r="J74" s="94"/>
      <c r="K74" s="82">
        <v>57500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57500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57500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1" t="s">
        <v>2</v>
      </c>
      <c r="E75" s="571"/>
      <c r="F75" s="571"/>
      <c r="G75" s="572"/>
      <c r="H75" s="76">
        <f t="shared" si="365"/>
        <v>13340</v>
      </c>
      <c r="I75" s="80"/>
      <c r="J75" s="94"/>
      <c r="K75" s="82">
        <v>13340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13340</v>
      </c>
      <c r="AG75" s="29">
        <f t="shared" si="380"/>
        <v>0</v>
      </c>
      <c r="AH75" s="92">
        <f t="shared" si="381"/>
        <v>0</v>
      </c>
      <c r="AI75" s="31">
        <f t="shared" si="382"/>
        <v>13340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7022051</v>
      </c>
      <c r="AU75" s="447">
        <f>SUM(AU47:AU74)</f>
        <v>-36100</v>
      </c>
      <c r="AV75" s="447">
        <f>SUM(AV47:AV74)</f>
        <v>6985951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1" t="s">
        <v>3</v>
      </c>
      <c r="E76" s="571"/>
      <c r="F76" s="571"/>
      <c r="G76" s="571"/>
      <c r="H76" s="76">
        <f t="shared" si="365"/>
        <v>9890</v>
      </c>
      <c r="I76" s="80"/>
      <c r="J76" s="94"/>
      <c r="K76" s="82">
        <v>9890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9890</v>
      </c>
      <c r="AG76" s="29">
        <f t="shared" si="380"/>
        <v>0</v>
      </c>
      <c r="AH76" s="92">
        <f t="shared" si="381"/>
        <v>0</v>
      </c>
      <c r="AI76" s="31">
        <f t="shared" si="382"/>
        <v>9890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7">
        <v>32</v>
      </c>
      <c r="B77" s="578"/>
      <c r="C77" s="90"/>
      <c r="D77" s="575" t="s">
        <v>4</v>
      </c>
      <c r="E77" s="575"/>
      <c r="F77" s="575"/>
      <c r="G77" s="576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1" t="s">
        <v>5</v>
      </c>
      <c r="E78" s="571"/>
      <c r="F78" s="571"/>
      <c r="G78" s="571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1" t="s">
        <v>6</v>
      </c>
      <c r="E79" s="571"/>
      <c r="F79" s="571"/>
      <c r="G79" s="571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1" t="s">
        <v>7</v>
      </c>
      <c r="E80" s="571"/>
      <c r="F80" s="571"/>
      <c r="G80" s="571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1" t="s">
        <v>8</v>
      </c>
      <c r="E81" s="571"/>
      <c r="F81" s="571"/>
      <c r="G81" s="572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1894536</v>
      </c>
      <c r="AU82" s="388">
        <f>SUMIFS($T$16:$T$249,$C$16:$C$249,$AS82)</f>
        <v>-21887</v>
      </c>
      <c r="AV82" s="388">
        <f>SUMIFS($AF$16:$AF$249,$C$16:$C$249,$AS82)</f>
        <v>1872649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73" t="s">
        <v>293</v>
      </c>
      <c r="B83" s="574"/>
      <c r="C83" s="574"/>
      <c r="D83" s="579" t="s">
        <v>294</v>
      </c>
      <c r="E83" s="579"/>
      <c r="F83" s="579"/>
      <c r="G83" s="580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5" t="s">
        <v>16</v>
      </c>
      <c r="E84" s="575"/>
      <c r="F84" s="575"/>
      <c r="G84" s="576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7">
        <v>31</v>
      </c>
      <c r="B85" s="578"/>
      <c r="C85" s="90"/>
      <c r="D85" s="575" t="s">
        <v>0</v>
      </c>
      <c r="E85" s="575"/>
      <c r="F85" s="575"/>
      <c r="G85" s="576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1" t="s">
        <v>1</v>
      </c>
      <c r="E86" s="571"/>
      <c r="F86" s="571"/>
      <c r="G86" s="571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1" t="s">
        <v>2</v>
      </c>
      <c r="E87" s="571"/>
      <c r="F87" s="571"/>
      <c r="G87" s="572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1" t="s">
        <v>3</v>
      </c>
      <c r="E88" s="571"/>
      <c r="F88" s="571"/>
      <c r="G88" s="571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7">
        <v>32</v>
      </c>
      <c r="B89" s="578"/>
      <c r="C89" s="90"/>
      <c r="D89" s="575" t="s">
        <v>4</v>
      </c>
      <c r="E89" s="575"/>
      <c r="F89" s="575"/>
      <c r="G89" s="576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1" t="s">
        <v>5</v>
      </c>
      <c r="E90" s="571"/>
      <c r="F90" s="571"/>
      <c r="G90" s="571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1" t="s">
        <v>6</v>
      </c>
      <c r="E91" s="571"/>
      <c r="F91" s="571"/>
      <c r="G91" s="571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1" t="s">
        <v>7</v>
      </c>
      <c r="E92" s="571"/>
      <c r="F92" s="571"/>
      <c r="G92" s="571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1" t="s">
        <v>8</v>
      </c>
      <c r="E93" s="571"/>
      <c r="F93" s="571"/>
      <c r="G93" s="572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73" t="s">
        <v>295</v>
      </c>
      <c r="B95" s="574"/>
      <c r="C95" s="574"/>
      <c r="D95" s="579" t="s">
        <v>296</v>
      </c>
      <c r="E95" s="579"/>
      <c r="F95" s="579"/>
      <c r="G95" s="580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5" t="s">
        <v>16</v>
      </c>
      <c r="E96" s="575"/>
      <c r="F96" s="575"/>
      <c r="G96" s="576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7">
        <v>31</v>
      </c>
      <c r="B97" s="578"/>
      <c r="C97" s="90"/>
      <c r="D97" s="575" t="s">
        <v>0</v>
      </c>
      <c r="E97" s="575"/>
      <c r="F97" s="575"/>
      <c r="G97" s="576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1" t="s">
        <v>1</v>
      </c>
      <c r="E98" s="571"/>
      <c r="F98" s="571"/>
      <c r="G98" s="571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1" t="s">
        <v>2</v>
      </c>
      <c r="E99" s="571"/>
      <c r="F99" s="571"/>
      <c r="G99" s="572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1" t="s">
        <v>3</v>
      </c>
      <c r="E100" s="571"/>
      <c r="F100" s="571"/>
      <c r="G100" s="571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7">
        <v>32</v>
      </c>
      <c r="B101" s="578"/>
      <c r="C101" s="90"/>
      <c r="D101" s="575" t="s">
        <v>4</v>
      </c>
      <c r="E101" s="575"/>
      <c r="F101" s="575"/>
      <c r="G101" s="576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1" t="s">
        <v>5</v>
      </c>
      <c r="E102" s="571"/>
      <c r="F102" s="571"/>
      <c r="G102" s="571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1" t="s">
        <v>6</v>
      </c>
      <c r="E103" s="571"/>
      <c r="F103" s="571"/>
      <c r="G103" s="571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1" t="s">
        <v>7</v>
      </c>
      <c r="E104" s="571"/>
      <c r="F104" s="571"/>
      <c r="G104" s="571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1" t="s">
        <v>8</v>
      </c>
      <c r="E105" s="571"/>
      <c r="F105" s="571"/>
      <c r="G105" s="572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73" t="s">
        <v>297</v>
      </c>
      <c r="B107" s="574"/>
      <c r="C107" s="574"/>
      <c r="D107" s="579" t="s">
        <v>298</v>
      </c>
      <c r="E107" s="579"/>
      <c r="F107" s="579"/>
      <c r="G107" s="580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7300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6100</v>
      </c>
      <c r="AB107" s="85">
        <f t="shared" si="450"/>
        <v>1200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7300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6100</v>
      </c>
      <c r="AN107" s="85">
        <f t="shared" si="451"/>
        <v>1200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5" t="s">
        <v>16</v>
      </c>
      <c r="E108" s="575"/>
      <c r="F108" s="575"/>
      <c r="G108" s="576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7300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6100</v>
      </c>
      <c r="AB108" s="78">
        <f>AB109+AB113</f>
        <v>1200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7300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6100</v>
      </c>
      <c r="AN108" s="78">
        <f>AN109+AN113</f>
        <v>1200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7">
        <v>31</v>
      </c>
      <c r="B109" s="578"/>
      <c r="C109" s="90"/>
      <c r="D109" s="575" t="s">
        <v>0</v>
      </c>
      <c r="E109" s="575"/>
      <c r="F109" s="575"/>
      <c r="G109" s="576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1" t="s">
        <v>1</v>
      </c>
      <c r="E110" s="571"/>
      <c r="F110" s="571"/>
      <c r="G110" s="571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1" t="s">
        <v>2</v>
      </c>
      <c r="E111" s="571"/>
      <c r="F111" s="571"/>
      <c r="G111" s="572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1" t="s">
        <v>3</v>
      </c>
      <c r="E112" s="571"/>
      <c r="F112" s="571"/>
      <c r="G112" s="571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7">
        <v>32</v>
      </c>
      <c r="B113" s="578"/>
      <c r="C113" s="90"/>
      <c r="D113" s="575" t="s">
        <v>4</v>
      </c>
      <c r="E113" s="575"/>
      <c r="F113" s="575"/>
      <c r="G113" s="576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7300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6100</v>
      </c>
      <c r="AB113" s="78">
        <f>SUM(AB114:AB117)</f>
        <v>1200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7300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6100</v>
      </c>
      <c r="AN113" s="78">
        <f>SUM(AN114:AN117)</f>
        <v>1200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1" t="s">
        <v>5</v>
      </c>
      <c r="E114" s="571"/>
      <c r="F114" s="571"/>
      <c r="G114" s="571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1" t="s">
        <v>6</v>
      </c>
      <c r="E115" s="571"/>
      <c r="F115" s="571"/>
      <c r="G115" s="571"/>
      <c r="H115" s="76">
        <f t="shared" si="452"/>
        <v>0</v>
      </c>
      <c r="I115" s="80"/>
      <c r="J115" s="94"/>
      <c r="K115" s="82"/>
      <c r="L115" s="302"/>
      <c r="M115" s="118"/>
      <c r="N115" s="81"/>
      <c r="O115" s="81">
        <v>0</v>
      </c>
      <c r="P115" s="81">
        <v>0</v>
      </c>
      <c r="Q115" s="81"/>
      <c r="R115" s="81"/>
      <c r="S115" s="82"/>
      <c r="T115" s="28">
        <f t="shared" si="454"/>
        <v>7300</v>
      </c>
      <c r="U115" s="80"/>
      <c r="V115" s="94"/>
      <c r="W115" s="82"/>
      <c r="X115" s="302"/>
      <c r="Y115" s="118"/>
      <c r="Z115" s="81"/>
      <c r="AA115" s="81">
        <v>6100</v>
      </c>
      <c r="AB115" s="81">
        <v>1200</v>
      </c>
      <c r="AC115" s="81"/>
      <c r="AD115" s="81"/>
      <c r="AE115" s="82"/>
      <c r="AF115" s="109">
        <f t="shared" si="456"/>
        <v>7300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6100</v>
      </c>
      <c r="AN115" s="30">
        <f t="shared" si="466"/>
        <v>1200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1" t="s">
        <v>7</v>
      </c>
      <c r="E116" s="571"/>
      <c r="F116" s="571"/>
      <c r="G116" s="571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1" t="s">
        <v>8</v>
      </c>
      <c r="E117" s="571"/>
      <c r="F117" s="571"/>
      <c r="G117" s="572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4" t="s">
        <v>122</v>
      </c>
      <c r="B120" s="615"/>
      <c r="C120" s="615"/>
      <c r="D120" s="612" t="s">
        <v>123</v>
      </c>
      <c r="E120" s="612"/>
      <c r="F120" s="612"/>
      <c r="G120" s="613"/>
      <c r="H120" s="97">
        <f>SUM(I120:S120)</f>
        <v>64200</v>
      </c>
      <c r="I120" s="98">
        <f>I121+I141+I153+I165+I174+I186+I194</f>
        <v>27400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34700</v>
      </c>
      <c r="N120" s="98">
        <f t="shared" si="468"/>
        <v>0</v>
      </c>
      <c r="O120" s="98">
        <f t="shared" si="468"/>
        <v>0</v>
      </c>
      <c r="P120" s="98">
        <f t="shared" si="468"/>
        <v>0</v>
      </c>
      <c r="Q120" s="98">
        <f t="shared" si="468"/>
        <v>1500</v>
      </c>
      <c r="R120" s="98">
        <f t="shared" si="468"/>
        <v>600</v>
      </c>
      <c r="S120" s="98">
        <f t="shared" si="468"/>
        <v>0</v>
      </c>
      <c r="T120" s="246">
        <f>SUM(U120:AE120)</f>
        <v>-21400</v>
      </c>
      <c r="U120" s="98">
        <f>U121+U141+U153+U165+U174+U186+U194</f>
        <v>-21400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42800</v>
      </c>
      <c r="AG120" s="462">
        <f>AG121+AG141+AG153+AG165+AG174+AG186+AG194</f>
        <v>6000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34700</v>
      </c>
      <c r="AL120" s="462">
        <f t="shared" si="470"/>
        <v>0</v>
      </c>
      <c r="AM120" s="462">
        <f t="shared" si="470"/>
        <v>0</v>
      </c>
      <c r="AN120" s="462">
        <f t="shared" si="470"/>
        <v>0</v>
      </c>
      <c r="AO120" s="462">
        <f t="shared" si="470"/>
        <v>1500</v>
      </c>
      <c r="AP120" s="462">
        <f t="shared" si="470"/>
        <v>600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73" t="s">
        <v>306</v>
      </c>
      <c r="B121" s="574"/>
      <c r="C121" s="574"/>
      <c r="D121" s="579" t="s">
        <v>129</v>
      </c>
      <c r="E121" s="579"/>
      <c r="F121" s="579"/>
      <c r="G121" s="580"/>
      <c r="H121" s="83">
        <f>SUM(I121:S121)</f>
        <v>64200</v>
      </c>
      <c r="I121" s="84">
        <f t="shared" ref="I121:S121" si="471">I122+I131</f>
        <v>27400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34700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0</v>
      </c>
      <c r="Q121" s="85">
        <f t="shared" si="471"/>
        <v>1500</v>
      </c>
      <c r="R121" s="85">
        <f t="shared" si="471"/>
        <v>600</v>
      </c>
      <c r="S121" s="86">
        <f t="shared" si="471"/>
        <v>0</v>
      </c>
      <c r="T121" s="245">
        <f>SUM(U121:AE121)</f>
        <v>-21400</v>
      </c>
      <c r="U121" s="84">
        <f t="shared" ref="U121:AE121" si="474">U122+U131</f>
        <v>-21400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42800</v>
      </c>
      <c r="AG121" s="468">
        <f t="shared" ref="AG121:AQ121" si="477">AG122+AG131</f>
        <v>6000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34700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0</v>
      </c>
      <c r="AO121" s="473">
        <f t="shared" si="477"/>
        <v>1500</v>
      </c>
      <c r="AP121" s="473">
        <f t="shared" si="477"/>
        <v>600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5" t="s">
        <v>16</v>
      </c>
      <c r="E122" s="575"/>
      <c r="F122" s="575"/>
      <c r="G122" s="576"/>
      <c r="H122" s="75">
        <f t="shared" ref="H122:H125" si="480">SUM(I122:S122)</f>
        <v>16200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14700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0</v>
      </c>
      <c r="Q122" s="78">
        <f t="shared" si="481"/>
        <v>1500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16200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14700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0</v>
      </c>
      <c r="AO122" s="241">
        <f t="shared" si="488"/>
        <v>1500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7">
        <v>32</v>
      </c>
      <c r="B123" s="578"/>
      <c r="C123" s="90"/>
      <c r="D123" s="575" t="s">
        <v>4</v>
      </c>
      <c r="E123" s="575"/>
      <c r="F123" s="575"/>
      <c r="G123" s="576"/>
      <c r="H123" s="75">
        <f t="shared" si="480"/>
        <v>16200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14700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0</v>
      </c>
      <c r="Q123" s="78">
        <f t="shared" si="491"/>
        <v>1500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16200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14700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0</v>
      </c>
      <c r="AO123" s="241">
        <f t="shared" si="495"/>
        <v>1500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1" t="s">
        <v>5</v>
      </c>
      <c r="E124" s="571"/>
      <c r="F124" s="571"/>
      <c r="G124" s="571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1" t="s">
        <v>6</v>
      </c>
      <c r="E125" s="571"/>
      <c r="F125" s="571"/>
      <c r="G125" s="571"/>
      <c r="H125" s="76">
        <f t="shared" si="480"/>
        <v>1500</v>
      </c>
      <c r="I125" s="80"/>
      <c r="J125" s="94"/>
      <c r="K125" s="82"/>
      <c r="L125" s="302"/>
      <c r="M125" s="118"/>
      <c r="N125" s="81"/>
      <c r="O125" s="81"/>
      <c r="P125" s="81"/>
      <c r="Q125" s="81">
        <v>1500</v>
      </c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1500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1500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1" t="s">
        <v>7</v>
      </c>
      <c r="E126" s="571"/>
      <c r="F126" s="571"/>
      <c r="G126" s="571"/>
      <c r="H126" s="76">
        <f>SUM(I126:S126)</f>
        <v>12700</v>
      </c>
      <c r="I126" s="80"/>
      <c r="J126" s="94"/>
      <c r="K126" s="82"/>
      <c r="L126" s="302"/>
      <c r="M126" s="118">
        <v>12700</v>
      </c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12700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12700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1" t="s">
        <v>90</v>
      </c>
      <c r="E127" s="571"/>
      <c r="F127" s="571"/>
      <c r="G127" s="571"/>
      <c r="H127" s="76">
        <f t="shared" ref="H127" si="508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1" t="s">
        <v>8</v>
      </c>
      <c r="E128" s="571"/>
      <c r="F128" s="571"/>
      <c r="G128" s="572"/>
      <c r="H128" s="76">
        <f t="shared" ref="H128:H131" si="511">SUM(I128:S128)</f>
        <v>2000</v>
      </c>
      <c r="I128" s="80"/>
      <c r="J128" s="94"/>
      <c r="K128" s="82"/>
      <c r="L128" s="302"/>
      <c r="M128" s="118">
        <v>2000</v>
      </c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2000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2000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 x14ac:dyDescent="0.25">
      <c r="A129" s="577">
        <v>38</v>
      </c>
      <c r="B129" s="578"/>
      <c r="C129" s="90"/>
      <c r="D129" s="575" t="s">
        <v>147</v>
      </c>
      <c r="E129" s="575"/>
      <c r="F129" s="575"/>
      <c r="G129" s="576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 x14ac:dyDescent="0.25">
      <c r="A130" s="230"/>
      <c r="B130" s="179"/>
      <c r="C130" s="179">
        <v>381</v>
      </c>
      <c r="D130" s="571" t="s">
        <v>146</v>
      </c>
      <c r="E130" s="571"/>
      <c r="F130" s="571"/>
      <c r="G130" s="571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 x14ac:dyDescent="0.25">
      <c r="A131" s="436">
        <v>4</v>
      </c>
      <c r="B131" s="66"/>
      <c r="C131" s="66"/>
      <c r="D131" s="581" t="s">
        <v>17</v>
      </c>
      <c r="E131" s="581"/>
      <c r="F131" s="581"/>
      <c r="G131" s="582"/>
      <c r="H131" s="75">
        <f t="shared" si="511"/>
        <v>48000</v>
      </c>
      <c r="I131" s="77">
        <f t="shared" ref="I131:S131" si="526">I132+I136</f>
        <v>27400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20000</v>
      </c>
      <c r="N131" s="78">
        <f t="shared" si="526"/>
        <v>0</v>
      </c>
      <c r="O131" s="78">
        <f t="shared" si="526"/>
        <v>0</v>
      </c>
      <c r="P131" s="78">
        <f t="shared" si="526"/>
        <v>0</v>
      </c>
      <c r="Q131" s="78">
        <f t="shared" si="526"/>
        <v>0</v>
      </c>
      <c r="R131" s="78">
        <f t="shared" si="526"/>
        <v>600</v>
      </c>
      <c r="S131" s="79">
        <f t="shared" si="526"/>
        <v>0</v>
      </c>
      <c r="T131" s="237">
        <f t="shared" si="509"/>
        <v>-21400</v>
      </c>
      <c r="U131" s="77">
        <f t="shared" ref="U131:AE131" si="527">U132+U136</f>
        <v>-21400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26600</v>
      </c>
      <c r="AG131" s="315">
        <f t="shared" ref="AG131:AQ131" si="528">AG132+AG136</f>
        <v>6000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20000</v>
      </c>
      <c r="AL131" s="241">
        <f t="shared" si="528"/>
        <v>0</v>
      </c>
      <c r="AM131" s="241">
        <f t="shared" si="528"/>
        <v>0</v>
      </c>
      <c r="AN131" s="241">
        <f t="shared" si="528"/>
        <v>0</v>
      </c>
      <c r="AO131" s="241">
        <f t="shared" si="528"/>
        <v>0</v>
      </c>
      <c r="AP131" s="241">
        <f t="shared" si="528"/>
        <v>600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 x14ac:dyDescent="0.25">
      <c r="A132" s="577">
        <v>42</v>
      </c>
      <c r="B132" s="578"/>
      <c r="C132" s="437"/>
      <c r="D132" s="575" t="s">
        <v>45</v>
      </c>
      <c r="E132" s="575"/>
      <c r="F132" s="575"/>
      <c r="G132" s="576"/>
      <c r="H132" s="75">
        <f>SUM(I132:S132)</f>
        <v>48000</v>
      </c>
      <c r="I132" s="77">
        <f t="shared" ref="I132:S132" si="529">SUM(I133:I135)</f>
        <v>27400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20000</v>
      </c>
      <c r="N132" s="78">
        <f t="shared" si="529"/>
        <v>0</v>
      </c>
      <c r="O132" s="78">
        <f t="shared" si="529"/>
        <v>0</v>
      </c>
      <c r="P132" s="78">
        <f t="shared" si="529"/>
        <v>0</v>
      </c>
      <c r="Q132" s="78">
        <f t="shared" si="529"/>
        <v>0</v>
      </c>
      <c r="R132" s="78">
        <f t="shared" si="529"/>
        <v>600</v>
      </c>
      <c r="S132" s="79">
        <f t="shared" si="529"/>
        <v>0</v>
      </c>
      <c r="T132" s="237">
        <f>SUM(U132:AE132)</f>
        <v>-21400</v>
      </c>
      <c r="U132" s="77">
        <f t="shared" ref="U132:AE132" si="530">SUM(U133:U135)</f>
        <v>-21400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26600</v>
      </c>
      <c r="AG132" s="315">
        <f t="shared" ref="AG132:AQ132" si="531">SUM(AG133:AG135)</f>
        <v>6000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20000</v>
      </c>
      <c r="AL132" s="241">
        <f t="shared" si="531"/>
        <v>0</v>
      </c>
      <c r="AM132" s="241">
        <f t="shared" si="531"/>
        <v>0</v>
      </c>
      <c r="AN132" s="241">
        <f t="shared" si="531"/>
        <v>0</v>
      </c>
      <c r="AO132" s="241">
        <f t="shared" si="531"/>
        <v>0</v>
      </c>
      <c r="AP132" s="241">
        <f t="shared" si="531"/>
        <v>600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 x14ac:dyDescent="0.25">
      <c r="A133" s="230"/>
      <c r="B133" s="179"/>
      <c r="C133" s="179">
        <v>422</v>
      </c>
      <c r="D133" s="571" t="s">
        <v>11</v>
      </c>
      <c r="E133" s="571"/>
      <c r="F133" s="571"/>
      <c r="G133" s="572"/>
      <c r="H133" s="76">
        <f>SUM(I133:S133)</f>
        <v>20600</v>
      </c>
      <c r="I133" s="80"/>
      <c r="J133" s="94"/>
      <c r="K133" s="82"/>
      <c r="L133" s="302"/>
      <c r="M133" s="118">
        <v>20000</v>
      </c>
      <c r="N133" s="81"/>
      <c r="O133" s="81"/>
      <c r="P133" s="81"/>
      <c r="Q133" s="81"/>
      <c r="R133" s="81">
        <v>600</v>
      </c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20600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20000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0</v>
      </c>
      <c r="AO133" s="30">
        <f t="shared" ref="AO133:AO135" si="540">Q133+AC133</f>
        <v>0</v>
      </c>
      <c r="AP133" s="30">
        <f t="shared" ref="AP133:AP135" si="541">R133+AD133</f>
        <v>600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 x14ac:dyDescent="0.25">
      <c r="A134" s="230"/>
      <c r="B134" s="179"/>
      <c r="C134" s="179">
        <v>423</v>
      </c>
      <c r="D134" s="571" t="s">
        <v>89</v>
      </c>
      <c r="E134" s="571"/>
      <c r="F134" s="571"/>
      <c r="G134" s="572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 x14ac:dyDescent="0.25">
      <c r="A135" s="225"/>
      <c r="B135" s="279"/>
      <c r="C135" s="279">
        <v>424</v>
      </c>
      <c r="D135" s="571" t="s">
        <v>46</v>
      </c>
      <c r="E135" s="571"/>
      <c r="F135" s="571"/>
      <c r="G135" s="572"/>
      <c r="H135" s="76">
        <f t="shared" ref="H135:H138" si="543">SUM(I135:S135)</f>
        <v>27400</v>
      </c>
      <c r="I135" s="80">
        <v>27400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 t="shared" ref="T135:T138" si="544">SUM(U135:AE135)</f>
        <v>-21400</v>
      </c>
      <c r="U135" s="80">
        <v>-21400</v>
      </c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 t="shared" ref="AF135:AF138" si="545">SUM(AG135:AQ135)</f>
        <v>6000</v>
      </c>
      <c r="AG135" s="29">
        <f t="shared" si="532"/>
        <v>6000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0</v>
      </c>
      <c r="AL135" s="30">
        <f t="shared" si="537"/>
        <v>0</v>
      </c>
      <c r="AM135" s="30">
        <f t="shared" si="538"/>
        <v>0</v>
      </c>
      <c r="AN135" s="30">
        <f t="shared" si="539"/>
        <v>0</v>
      </c>
      <c r="AO135" s="30">
        <f t="shared" si="540"/>
        <v>0</v>
      </c>
      <c r="AP135" s="30">
        <f t="shared" si="541"/>
        <v>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 x14ac:dyDescent="0.25">
      <c r="A136" s="548">
        <v>45</v>
      </c>
      <c r="B136" s="549"/>
      <c r="C136" s="431"/>
      <c r="D136" s="546" t="s">
        <v>86</v>
      </c>
      <c r="E136" s="546"/>
      <c r="F136" s="546"/>
      <c r="G136" s="546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 x14ac:dyDescent="0.25">
      <c r="A137" s="230"/>
      <c r="B137" s="179"/>
      <c r="C137" s="179">
        <v>451</v>
      </c>
      <c r="D137" s="571" t="s">
        <v>87</v>
      </c>
      <c r="E137" s="571"/>
      <c r="F137" s="571"/>
      <c r="G137" s="571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 x14ac:dyDescent="0.25">
      <c r="A138" s="230"/>
      <c r="B138" s="179"/>
      <c r="C138" s="179">
        <v>452</v>
      </c>
      <c r="D138" s="571" t="s">
        <v>91</v>
      </c>
      <c r="E138" s="571"/>
      <c r="F138" s="571"/>
      <c r="G138" s="571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 x14ac:dyDescent="0.25">
      <c r="A139" s="270"/>
      <c r="B139" s="271"/>
      <c r="D139" s="273"/>
      <c r="E139" s="273"/>
      <c r="F139" s="273"/>
      <c r="G139" s="273"/>
      <c r="I139" s="600" t="s">
        <v>125</v>
      </c>
      <c r="J139" s="600"/>
      <c r="K139" s="600"/>
      <c r="L139" s="600"/>
      <c r="M139" s="600"/>
      <c r="N139" s="600"/>
      <c r="O139" s="600"/>
      <c r="P139" s="600"/>
      <c r="Q139" s="600"/>
      <c r="R139" s="600"/>
      <c r="S139" s="600"/>
      <c r="T139" s="391"/>
      <c r="U139" s="600" t="s">
        <v>125</v>
      </c>
      <c r="V139" s="600"/>
      <c r="W139" s="600"/>
      <c r="X139" s="600"/>
      <c r="Y139" s="600"/>
      <c r="Z139" s="600"/>
      <c r="AA139" s="600"/>
      <c r="AB139" s="600"/>
      <c r="AC139" s="600"/>
      <c r="AD139" s="600"/>
      <c r="AE139" s="600"/>
      <c r="AF139" s="276"/>
      <c r="AG139" s="602" t="s">
        <v>125</v>
      </c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3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 x14ac:dyDescent="0.25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649"/>
      <c r="AT140" s="649"/>
      <c r="AU140" s="649"/>
      <c r="AV140" s="649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 x14ac:dyDescent="0.25">
      <c r="A141" s="573" t="s">
        <v>306</v>
      </c>
      <c r="B141" s="574"/>
      <c r="C141" s="574"/>
      <c r="D141" s="579" t="s">
        <v>124</v>
      </c>
      <c r="E141" s="579"/>
      <c r="F141" s="579"/>
      <c r="G141" s="580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 x14ac:dyDescent="0.25">
      <c r="A142" s="436">
        <v>3</v>
      </c>
      <c r="B142" s="68"/>
      <c r="C142" s="90"/>
      <c r="D142" s="575" t="s">
        <v>16</v>
      </c>
      <c r="E142" s="575"/>
      <c r="F142" s="575"/>
      <c r="G142" s="576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 x14ac:dyDescent="0.25">
      <c r="A143" s="577">
        <v>31</v>
      </c>
      <c r="B143" s="578"/>
      <c r="C143" s="90"/>
      <c r="D143" s="575" t="s">
        <v>0</v>
      </c>
      <c r="E143" s="575"/>
      <c r="F143" s="575"/>
      <c r="G143" s="576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 x14ac:dyDescent="0.25">
      <c r="A144" s="230"/>
      <c r="B144" s="179"/>
      <c r="C144" s="179">
        <v>311</v>
      </c>
      <c r="D144" s="571" t="s">
        <v>1</v>
      </c>
      <c r="E144" s="571"/>
      <c r="F144" s="571"/>
      <c r="G144" s="571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30"/>
      <c r="B145" s="179"/>
      <c r="C145" s="179">
        <v>312</v>
      </c>
      <c r="D145" s="571" t="s">
        <v>2</v>
      </c>
      <c r="E145" s="571"/>
      <c r="F145" s="571"/>
      <c r="G145" s="572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313</v>
      </c>
      <c r="D146" s="571" t="s">
        <v>3</v>
      </c>
      <c r="E146" s="571"/>
      <c r="F146" s="571"/>
      <c r="G146" s="571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 x14ac:dyDescent="0.25">
      <c r="A147" s="577">
        <v>32</v>
      </c>
      <c r="B147" s="578"/>
      <c r="C147" s="90"/>
      <c r="D147" s="575" t="s">
        <v>4</v>
      </c>
      <c r="E147" s="575"/>
      <c r="F147" s="575"/>
      <c r="G147" s="576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 x14ac:dyDescent="0.25">
      <c r="A148" s="230"/>
      <c r="B148" s="179"/>
      <c r="C148" s="179">
        <v>321</v>
      </c>
      <c r="D148" s="571" t="s">
        <v>5</v>
      </c>
      <c r="E148" s="571"/>
      <c r="F148" s="571"/>
      <c r="G148" s="571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30"/>
      <c r="B149" s="179"/>
      <c r="C149" s="179">
        <v>322</v>
      </c>
      <c r="D149" s="571" t="s">
        <v>6</v>
      </c>
      <c r="E149" s="571"/>
      <c r="F149" s="571"/>
      <c r="G149" s="571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30"/>
      <c r="B150" s="179"/>
      <c r="C150" s="179">
        <v>323</v>
      </c>
      <c r="D150" s="571" t="s">
        <v>7</v>
      </c>
      <c r="E150" s="571"/>
      <c r="F150" s="571"/>
      <c r="G150" s="571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30"/>
      <c r="B151" s="179"/>
      <c r="C151" s="179">
        <v>329</v>
      </c>
      <c r="D151" s="571" t="s">
        <v>8</v>
      </c>
      <c r="E151" s="571"/>
      <c r="F151" s="571"/>
      <c r="G151" s="572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 x14ac:dyDescent="0.25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649"/>
      <c r="AT152" s="649"/>
      <c r="AU152" s="649"/>
      <c r="AV152" s="649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 x14ac:dyDescent="0.25">
      <c r="A153" s="573" t="s">
        <v>306</v>
      </c>
      <c r="B153" s="574"/>
      <c r="C153" s="574"/>
      <c r="D153" s="579" t="s">
        <v>130</v>
      </c>
      <c r="E153" s="579"/>
      <c r="F153" s="579"/>
      <c r="G153" s="580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 x14ac:dyDescent="0.25">
      <c r="A154" s="228">
        <v>3</v>
      </c>
      <c r="B154" s="68"/>
      <c r="C154" s="90"/>
      <c r="D154" s="575" t="s">
        <v>16</v>
      </c>
      <c r="E154" s="575"/>
      <c r="F154" s="575"/>
      <c r="G154" s="576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 x14ac:dyDescent="0.25">
      <c r="A155" s="577">
        <v>32</v>
      </c>
      <c r="B155" s="578"/>
      <c r="C155" s="90"/>
      <c r="D155" s="575" t="s">
        <v>4</v>
      </c>
      <c r="E155" s="575"/>
      <c r="F155" s="575"/>
      <c r="G155" s="576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 x14ac:dyDescent="0.25">
      <c r="A156" s="230"/>
      <c r="B156" s="179"/>
      <c r="C156" s="179">
        <v>321</v>
      </c>
      <c r="D156" s="571" t="s">
        <v>5</v>
      </c>
      <c r="E156" s="571"/>
      <c r="F156" s="571"/>
      <c r="G156" s="571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30"/>
      <c r="B157" s="179"/>
      <c r="C157" s="179">
        <v>322</v>
      </c>
      <c r="D157" s="571" t="s">
        <v>6</v>
      </c>
      <c r="E157" s="571"/>
      <c r="F157" s="571"/>
      <c r="G157" s="571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30"/>
      <c r="B158" s="179"/>
      <c r="C158" s="179">
        <v>323</v>
      </c>
      <c r="D158" s="571" t="s">
        <v>7</v>
      </c>
      <c r="E158" s="571"/>
      <c r="F158" s="571"/>
      <c r="G158" s="571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329</v>
      </c>
      <c r="D159" s="571" t="s">
        <v>8</v>
      </c>
      <c r="E159" s="571"/>
      <c r="F159" s="571"/>
      <c r="G159" s="572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 x14ac:dyDescent="0.25">
      <c r="A160" s="436">
        <v>4</v>
      </c>
      <c r="B160" s="66"/>
      <c r="C160" s="66"/>
      <c r="D160" s="581" t="s">
        <v>17</v>
      </c>
      <c r="E160" s="581"/>
      <c r="F160" s="581"/>
      <c r="G160" s="582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 x14ac:dyDescent="0.25">
      <c r="A161" s="577">
        <v>42</v>
      </c>
      <c r="B161" s="578"/>
      <c r="C161" s="437"/>
      <c r="D161" s="575" t="s">
        <v>45</v>
      </c>
      <c r="E161" s="575"/>
      <c r="F161" s="575"/>
      <c r="G161" s="576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 x14ac:dyDescent="0.25">
      <c r="A162" s="230"/>
      <c r="B162" s="179"/>
      <c r="C162" s="179">
        <v>422</v>
      </c>
      <c r="D162" s="571" t="s">
        <v>11</v>
      </c>
      <c r="E162" s="571"/>
      <c r="F162" s="571"/>
      <c r="G162" s="572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 x14ac:dyDescent="0.25">
      <c r="A163" s="270"/>
      <c r="B163" s="271"/>
      <c r="D163" s="273"/>
      <c r="E163" s="273"/>
      <c r="F163" s="273"/>
      <c r="G163" s="273"/>
      <c r="I163" s="600" t="s">
        <v>126</v>
      </c>
      <c r="J163" s="600"/>
      <c r="K163" s="600"/>
      <c r="L163" s="600"/>
      <c r="M163" s="600"/>
      <c r="N163" s="600"/>
      <c r="O163" s="600"/>
      <c r="P163" s="600"/>
      <c r="Q163" s="600"/>
      <c r="R163" s="600"/>
      <c r="S163" s="600"/>
      <c r="T163" s="391"/>
      <c r="U163" s="600" t="s">
        <v>126</v>
      </c>
      <c r="V163" s="600"/>
      <c r="W163" s="600"/>
      <c r="X163" s="600"/>
      <c r="Y163" s="600"/>
      <c r="Z163" s="600"/>
      <c r="AA163" s="600"/>
      <c r="AB163" s="600"/>
      <c r="AC163" s="600"/>
      <c r="AD163" s="600"/>
      <c r="AE163" s="600"/>
      <c r="AF163" s="276"/>
      <c r="AG163" s="602" t="s">
        <v>126</v>
      </c>
      <c r="AH163" s="602"/>
      <c r="AI163" s="602"/>
      <c r="AJ163" s="602"/>
      <c r="AK163" s="602"/>
      <c r="AL163" s="602"/>
      <c r="AM163" s="602"/>
      <c r="AN163" s="602"/>
      <c r="AO163" s="602"/>
      <c r="AP163" s="602"/>
      <c r="AQ163" s="603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 x14ac:dyDescent="0.25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649"/>
      <c r="AT164" s="649"/>
      <c r="AU164" s="649"/>
      <c r="AV164" s="649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 x14ac:dyDescent="0.25">
      <c r="A165" s="573" t="s">
        <v>306</v>
      </c>
      <c r="B165" s="574"/>
      <c r="C165" s="574"/>
      <c r="D165" s="579" t="s">
        <v>131</v>
      </c>
      <c r="E165" s="579"/>
      <c r="F165" s="579"/>
      <c r="G165" s="580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75" t="s">
        <v>16</v>
      </c>
      <c r="E166" s="575"/>
      <c r="F166" s="575"/>
      <c r="G166" s="576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77">
        <v>32</v>
      </c>
      <c r="B167" s="578"/>
      <c r="C167" s="90"/>
      <c r="D167" s="575" t="s">
        <v>4</v>
      </c>
      <c r="E167" s="575"/>
      <c r="F167" s="575"/>
      <c r="G167" s="576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321</v>
      </c>
      <c r="D168" s="571" t="s">
        <v>5</v>
      </c>
      <c r="E168" s="571"/>
      <c r="F168" s="571"/>
      <c r="G168" s="571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322</v>
      </c>
      <c r="D169" s="571" t="s">
        <v>6</v>
      </c>
      <c r="E169" s="571"/>
      <c r="F169" s="571"/>
      <c r="G169" s="571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323</v>
      </c>
      <c r="D170" s="571" t="s">
        <v>7</v>
      </c>
      <c r="E170" s="571"/>
      <c r="F170" s="571"/>
      <c r="G170" s="571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30"/>
      <c r="B171" s="179"/>
      <c r="C171" s="179">
        <v>329</v>
      </c>
      <c r="D171" s="571" t="s">
        <v>8</v>
      </c>
      <c r="E171" s="571"/>
      <c r="F171" s="571"/>
      <c r="G171" s="572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 x14ac:dyDescent="0.25">
      <c r="A172" s="270"/>
      <c r="B172" s="271"/>
      <c r="D172" s="273"/>
      <c r="E172" s="273"/>
      <c r="F172" s="273"/>
      <c r="G172" s="273"/>
      <c r="I172" s="600" t="s">
        <v>127</v>
      </c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391"/>
      <c r="U172" s="600" t="s">
        <v>127</v>
      </c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276"/>
      <c r="AG172" s="602" t="s">
        <v>127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 x14ac:dyDescent="0.25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649"/>
      <c r="AT173" s="649"/>
      <c r="AU173" s="649"/>
      <c r="AV173" s="649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 x14ac:dyDescent="0.25">
      <c r="A174" s="573" t="s">
        <v>306</v>
      </c>
      <c r="B174" s="574"/>
      <c r="C174" s="574"/>
      <c r="D174" s="579" t="s">
        <v>132</v>
      </c>
      <c r="E174" s="579"/>
      <c r="F174" s="579"/>
      <c r="G174" s="580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 x14ac:dyDescent="0.25">
      <c r="A175" s="436">
        <v>3</v>
      </c>
      <c r="B175" s="68"/>
      <c r="C175" s="90"/>
      <c r="D175" s="575" t="s">
        <v>16</v>
      </c>
      <c r="E175" s="575"/>
      <c r="F175" s="575"/>
      <c r="G175" s="576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 x14ac:dyDescent="0.25">
      <c r="A176" s="577">
        <v>31</v>
      </c>
      <c r="B176" s="578"/>
      <c r="C176" s="90"/>
      <c r="D176" s="575" t="s">
        <v>0</v>
      </c>
      <c r="E176" s="575"/>
      <c r="F176" s="575"/>
      <c r="G176" s="576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 x14ac:dyDescent="0.25">
      <c r="A177" s="230"/>
      <c r="B177" s="179"/>
      <c r="C177" s="179">
        <v>311</v>
      </c>
      <c r="D177" s="571" t="s">
        <v>1</v>
      </c>
      <c r="E177" s="571"/>
      <c r="F177" s="571"/>
      <c r="G177" s="571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312</v>
      </c>
      <c r="D178" s="571" t="s">
        <v>2</v>
      </c>
      <c r="E178" s="571"/>
      <c r="F178" s="571"/>
      <c r="G178" s="572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313</v>
      </c>
      <c r="D179" s="571" t="s">
        <v>3</v>
      </c>
      <c r="E179" s="571"/>
      <c r="F179" s="571"/>
      <c r="G179" s="571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 x14ac:dyDescent="0.25">
      <c r="A180" s="577">
        <v>32</v>
      </c>
      <c r="B180" s="578"/>
      <c r="C180" s="90"/>
      <c r="D180" s="575" t="s">
        <v>4</v>
      </c>
      <c r="E180" s="575"/>
      <c r="F180" s="575"/>
      <c r="G180" s="576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 x14ac:dyDescent="0.25">
      <c r="A181" s="230"/>
      <c r="B181" s="179"/>
      <c r="C181" s="179">
        <v>321</v>
      </c>
      <c r="D181" s="571" t="s">
        <v>5</v>
      </c>
      <c r="E181" s="571"/>
      <c r="F181" s="571"/>
      <c r="G181" s="571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322</v>
      </c>
      <c r="D182" s="571" t="s">
        <v>6</v>
      </c>
      <c r="E182" s="571"/>
      <c r="F182" s="571"/>
      <c r="G182" s="571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30"/>
      <c r="B183" s="179"/>
      <c r="C183" s="179">
        <v>323</v>
      </c>
      <c r="D183" s="571" t="s">
        <v>7</v>
      </c>
      <c r="E183" s="571"/>
      <c r="F183" s="571"/>
      <c r="G183" s="571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71" t="s">
        <v>8</v>
      </c>
      <c r="E184" s="571"/>
      <c r="F184" s="571"/>
      <c r="G184" s="572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25.9" customHeight="1" x14ac:dyDescent="0.25">
      <c r="A185" s="270"/>
      <c r="B185" s="271"/>
      <c r="D185" s="273"/>
      <c r="E185" s="273"/>
      <c r="F185" s="273"/>
      <c r="G185" s="273"/>
      <c r="I185" s="600" t="s">
        <v>128</v>
      </c>
      <c r="J185" s="600"/>
      <c r="K185" s="600"/>
      <c r="L185" s="600"/>
      <c r="M185" s="600"/>
      <c r="N185" s="600"/>
      <c r="O185" s="600"/>
      <c r="P185" s="600"/>
      <c r="Q185" s="600"/>
      <c r="R185" s="600"/>
      <c r="S185" s="600"/>
      <c r="T185" s="391"/>
      <c r="U185" s="600" t="s">
        <v>128</v>
      </c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276"/>
      <c r="AG185" s="602" t="s">
        <v>128</v>
      </c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3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 x14ac:dyDescent="0.25">
      <c r="A186" s="573" t="s">
        <v>302</v>
      </c>
      <c r="B186" s="574"/>
      <c r="C186" s="574"/>
      <c r="D186" s="579" t="s">
        <v>303</v>
      </c>
      <c r="E186" s="579"/>
      <c r="F186" s="579"/>
      <c r="G186" s="580"/>
      <c r="H186" s="83">
        <f t="shared" ref="H186:H192" si="731">SUM(I186:S186)</f>
        <v>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0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0</v>
      </c>
      <c r="AB186" s="85">
        <f t="shared" si="732"/>
        <v>0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0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0</v>
      </c>
      <c r="AM186" s="85">
        <f t="shared" si="735"/>
        <v>0</v>
      </c>
      <c r="AN186" s="85">
        <f t="shared" si="735"/>
        <v>0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93">
        <v>3</v>
      </c>
      <c r="B187" s="68"/>
      <c r="C187" s="90"/>
      <c r="D187" s="575" t="s">
        <v>16</v>
      </c>
      <c r="E187" s="575"/>
      <c r="F187" s="575"/>
      <c r="G187" s="576"/>
      <c r="H187" s="75">
        <f t="shared" si="731"/>
        <v>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0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0</v>
      </c>
      <c r="AB187" s="78">
        <f t="shared" si="732"/>
        <v>0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0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0</v>
      </c>
      <c r="AM187" s="78">
        <f t="shared" si="735"/>
        <v>0</v>
      </c>
      <c r="AN187" s="78">
        <f t="shared" si="735"/>
        <v>0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77">
        <v>32</v>
      </c>
      <c r="B188" s="578"/>
      <c r="C188" s="90"/>
      <c r="D188" s="575" t="s">
        <v>4</v>
      </c>
      <c r="E188" s="575"/>
      <c r="F188" s="575"/>
      <c r="G188" s="576"/>
      <c r="H188" s="75">
        <f t="shared" si="731"/>
        <v>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0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0</v>
      </c>
      <c r="AB188" s="78">
        <f t="shared" si="737"/>
        <v>0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0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0</v>
      </c>
      <c r="AM188" s="30">
        <f t="shared" si="738"/>
        <v>0</v>
      </c>
      <c r="AN188" s="30">
        <f t="shared" si="738"/>
        <v>0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321</v>
      </c>
      <c r="D189" s="571" t="s">
        <v>5</v>
      </c>
      <c r="E189" s="571"/>
      <c r="F189" s="571"/>
      <c r="G189" s="571"/>
      <c r="H189" s="76">
        <f t="shared" si="731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322</v>
      </c>
      <c r="D190" s="571" t="s">
        <v>6</v>
      </c>
      <c r="E190" s="571"/>
      <c r="F190" s="571"/>
      <c r="G190" s="571"/>
      <c r="H190" s="76">
        <f t="shared" si="731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733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734"/>
        <v>0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0</v>
      </c>
      <c r="AM190" s="30">
        <f t="shared" si="739"/>
        <v>0</v>
      </c>
      <c r="AN190" s="30">
        <f t="shared" si="739"/>
        <v>0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 x14ac:dyDescent="0.25">
      <c r="A191" s="230"/>
      <c r="B191" s="179"/>
      <c r="C191" s="179">
        <v>323</v>
      </c>
      <c r="D191" s="571" t="s">
        <v>7</v>
      </c>
      <c r="E191" s="571"/>
      <c r="F191" s="571"/>
      <c r="G191" s="571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329</v>
      </c>
      <c r="D192" s="571" t="s">
        <v>8</v>
      </c>
      <c r="E192" s="571"/>
      <c r="F192" s="571"/>
      <c r="G192" s="572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12.75" customHeight="1" x14ac:dyDescent="0.25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5.9" customHeight="1" x14ac:dyDescent="0.25">
      <c r="A194" s="573" t="s">
        <v>304</v>
      </c>
      <c r="B194" s="574"/>
      <c r="C194" s="574"/>
      <c r="D194" s="579" t="s">
        <v>305</v>
      </c>
      <c r="E194" s="579"/>
      <c r="F194" s="579"/>
      <c r="G194" s="580"/>
      <c r="H194" s="83">
        <f t="shared" ref="H194:H204" si="741">SUM(I194:S194)</f>
        <v>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0</v>
      </c>
      <c r="O194" s="85">
        <f t="shared" si="742"/>
        <v>0</v>
      </c>
      <c r="P194" s="85">
        <f t="shared" si="742"/>
        <v>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0</v>
      </c>
      <c r="AM194" s="85">
        <f t="shared" si="742"/>
        <v>0</v>
      </c>
      <c r="AN194" s="85">
        <f t="shared" si="742"/>
        <v>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 x14ac:dyDescent="0.25">
      <c r="A195" s="493">
        <v>3</v>
      </c>
      <c r="B195" s="68"/>
      <c r="C195" s="90"/>
      <c r="D195" s="575" t="s">
        <v>16</v>
      </c>
      <c r="E195" s="575"/>
      <c r="F195" s="575"/>
      <c r="G195" s="576"/>
      <c r="H195" s="75">
        <f t="shared" si="741"/>
        <v>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0</v>
      </c>
      <c r="O195" s="78">
        <f>O196+O200</f>
        <v>0</v>
      </c>
      <c r="P195" s="78">
        <f t="shared" si="745"/>
        <v>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0</v>
      </c>
      <c r="AM195" s="78">
        <f t="shared" si="747"/>
        <v>0</v>
      </c>
      <c r="AN195" s="78">
        <f t="shared" si="747"/>
        <v>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 x14ac:dyDescent="0.25">
      <c r="A196" s="577">
        <v>31</v>
      </c>
      <c r="B196" s="578"/>
      <c r="C196" s="90"/>
      <c r="D196" s="575" t="s">
        <v>0</v>
      </c>
      <c r="E196" s="575"/>
      <c r="F196" s="575"/>
      <c r="G196" s="576"/>
      <c r="H196" s="75">
        <f t="shared" si="741"/>
        <v>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0</v>
      </c>
      <c r="O196" s="78">
        <f>SUM(O197:O199)</f>
        <v>0</v>
      </c>
      <c r="P196" s="78">
        <f t="shared" ref="P196:S196" si="749">SUM(P197:P199)</f>
        <v>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0</v>
      </c>
      <c r="AM196" s="78">
        <f>SUM(AM197:AM199)</f>
        <v>0</v>
      </c>
      <c r="AN196" s="78">
        <f t="shared" ref="AN196:AQ196" si="753">SUM(AN197:AN199)</f>
        <v>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 x14ac:dyDescent="0.25">
      <c r="A197" s="230"/>
      <c r="B197" s="179"/>
      <c r="C197" s="179">
        <v>311</v>
      </c>
      <c r="D197" s="571" t="s">
        <v>1</v>
      </c>
      <c r="E197" s="571"/>
      <c r="F197" s="571"/>
      <c r="G197" s="571"/>
      <c r="H197" s="76">
        <f>SUM(I197:S197)</f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0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0</v>
      </c>
      <c r="AM197" s="30">
        <f t="shared" si="754"/>
        <v>0</v>
      </c>
      <c r="AN197" s="30">
        <f t="shared" si="754"/>
        <v>0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 x14ac:dyDescent="0.25">
      <c r="A198" s="230"/>
      <c r="B198" s="179"/>
      <c r="C198" s="179">
        <v>312</v>
      </c>
      <c r="D198" s="571" t="s">
        <v>2</v>
      </c>
      <c r="E198" s="571"/>
      <c r="F198" s="571"/>
      <c r="G198" s="572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0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0</v>
      </c>
      <c r="AM198" s="30">
        <f t="shared" si="754"/>
        <v>0</v>
      </c>
      <c r="AN198" s="30">
        <f t="shared" si="754"/>
        <v>0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313</v>
      </c>
      <c r="D199" s="571" t="s">
        <v>3</v>
      </c>
      <c r="E199" s="571"/>
      <c r="F199" s="571"/>
      <c r="G199" s="571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0</v>
      </c>
      <c r="AM199" s="30">
        <f t="shared" si="754"/>
        <v>0</v>
      </c>
      <c r="AN199" s="30">
        <f t="shared" si="754"/>
        <v>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 x14ac:dyDescent="0.25">
      <c r="A200" s="577">
        <v>32</v>
      </c>
      <c r="B200" s="578"/>
      <c r="C200" s="90"/>
      <c r="D200" s="575" t="s">
        <v>4</v>
      </c>
      <c r="E200" s="575"/>
      <c r="F200" s="575"/>
      <c r="G200" s="576"/>
      <c r="H200" s="75">
        <f t="shared" si="741"/>
        <v>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0</v>
      </c>
      <c r="O200" s="78">
        <f t="shared" si="756"/>
        <v>0</v>
      </c>
      <c r="P200" s="78">
        <f t="shared" si="756"/>
        <v>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0</v>
      </c>
      <c r="AM200" s="78">
        <f t="shared" si="758"/>
        <v>0</v>
      </c>
      <c r="AN200" s="78">
        <f t="shared" si="758"/>
        <v>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 x14ac:dyDescent="0.25">
      <c r="A201" s="230"/>
      <c r="B201" s="179"/>
      <c r="C201" s="179">
        <v>321</v>
      </c>
      <c r="D201" s="571" t="s">
        <v>5</v>
      </c>
      <c r="E201" s="571"/>
      <c r="F201" s="571"/>
      <c r="G201" s="571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30"/>
      <c r="B202" s="179"/>
      <c r="C202" s="179">
        <v>322</v>
      </c>
      <c r="D202" s="571" t="s">
        <v>6</v>
      </c>
      <c r="E202" s="571"/>
      <c r="F202" s="571"/>
      <c r="G202" s="571"/>
      <c r="H202" s="76">
        <f t="shared" si="741"/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30"/>
      <c r="B203" s="179"/>
      <c r="C203" s="179">
        <v>323</v>
      </c>
      <c r="D203" s="571" t="s">
        <v>7</v>
      </c>
      <c r="E203" s="571"/>
      <c r="F203" s="571"/>
      <c r="G203" s="571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329</v>
      </c>
      <c r="D204" s="571" t="s">
        <v>8</v>
      </c>
      <c r="E204" s="571"/>
      <c r="F204" s="571"/>
      <c r="G204" s="572"/>
      <c r="H204" s="76">
        <f t="shared" si="741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10.5" customHeight="1" x14ac:dyDescent="0.25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15.75" customHeight="1" x14ac:dyDescent="0.25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15.75" customHeight="1" x14ac:dyDescent="0.25">
      <c r="A207" s="589" t="s">
        <v>134</v>
      </c>
      <c r="B207" s="590"/>
      <c r="C207" s="590"/>
      <c r="D207" s="643" t="s">
        <v>135</v>
      </c>
      <c r="E207" s="643"/>
      <c r="F207" s="643"/>
      <c r="G207" s="644"/>
      <c r="H207" s="97">
        <f>SUM(I207:S207)</f>
        <v>4793000</v>
      </c>
      <c r="I207" s="98">
        <f t="shared" ref="I207:S207" si="761">I208+I228+I238</f>
        <v>0</v>
      </c>
      <c r="J207" s="284">
        <f t="shared" si="761"/>
        <v>483600</v>
      </c>
      <c r="K207" s="122">
        <f t="shared" si="761"/>
        <v>0</v>
      </c>
      <c r="L207" s="299">
        <f t="shared" si="761"/>
        <v>4169400</v>
      </c>
      <c r="M207" s="119">
        <f t="shared" si="761"/>
        <v>0</v>
      </c>
      <c r="N207" s="99">
        <f t="shared" si="761"/>
        <v>140000</v>
      </c>
      <c r="O207" s="99">
        <f t="shared" si="761"/>
        <v>0</v>
      </c>
      <c r="P207" s="99">
        <f t="shared" si="761"/>
        <v>0</v>
      </c>
      <c r="Q207" s="99">
        <f t="shared" si="761"/>
        <v>0</v>
      </c>
      <c r="R207" s="99">
        <f t="shared" si="761"/>
        <v>0</v>
      </c>
      <c r="S207" s="122">
        <f t="shared" si="761"/>
        <v>0</v>
      </c>
      <c r="T207" s="246">
        <f>SUM(U207:AE207)</f>
        <v>0</v>
      </c>
      <c r="U207" s="98">
        <f t="shared" ref="U207:AE207" si="762">U208+U228+U238</f>
        <v>0</v>
      </c>
      <c r="V207" s="284">
        <f t="shared" si="762"/>
        <v>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0</v>
      </c>
      <c r="AA207" s="99">
        <f t="shared" si="762"/>
        <v>0</v>
      </c>
      <c r="AB207" s="99">
        <f t="shared" si="762"/>
        <v>0</v>
      </c>
      <c r="AC207" s="99">
        <f t="shared" si="762"/>
        <v>0</v>
      </c>
      <c r="AD207" s="99">
        <f t="shared" si="762"/>
        <v>0</v>
      </c>
      <c r="AE207" s="122">
        <f t="shared" si="762"/>
        <v>0</v>
      </c>
      <c r="AF207" s="260">
        <f t="shared" ref="AF207:AF222" si="763">SUM(AG207:AQ207)</f>
        <v>4793000</v>
      </c>
      <c r="AG207" s="462">
        <f t="shared" ref="AG207:AQ207" si="764">AG208+AG228+AG238</f>
        <v>0</v>
      </c>
      <c r="AH207" s="463">
        <f t="shared" si="764"/>
        <v>483600</v>
      </c>
      <c r="AI207" s="464">
        <f t="shared" si="764"/>
        <v>0</v>
      </c>
      <c r="AJ207" s="465">
        <f t="shared" si="764"/>
        <v>4169400</v>
      </c>
      <c r="AK207" s="466">
        <f t="shared" si="764"/>
        <v>0</v>
      </c>
      <c r="AL207" s="467">
        <f t="shared" si="764"/>
        <v>140000</v>
      </c>
      <c r="AM207" s="467">
        <f t="shared" si="764"/>
        <v>0</v>
      </c>
      <c r="AN207" s="467">
        <f t="shared" si="764"/>
        <v>0</v>
      </c>
      <c r="AO207" s="467">
        <f t="shared" si="764"/>
        <v>0</v>
      </c>
      <c r="AP207" s="467">
        <f t="shared" si="764"/>
        <v>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15.75" customHeight="1" x14ac:dyDescent="0.25">
      <c r="A208" s="585" t="s">
        <v>136</v>
      </c>
      <c r="B208" s="586"/>
      <c r="C208" s="586"/>
      <c r="D208" s="579" t="s">
        <v>140</v>
      </c>
      <c r="E208" s="579"/>
      <c r="F208" s="579"/>
      <c r="G208" s="580"/>
      <c r="H208" s="83">
        <f>SUM(I208:S208)</f>
        <v>4753000</v>
      </c>
      <c r="I208" s="84">
        <f>I209+I223</f>
        <v>0</v>
      </c>
      <c r="J208" s="285">
        <f t="shared" ref="J208:R208" si="765">J209+J223</f>
        <v>443600</v>
      </c>
      <c r="K208" s="86">
        <f t="shared" si="765"/>
        <v>0</v>
      </c>
      <c r="L208" s="300">
        <f t="shared" si="765"/>
        <v>4169400</v>
      </c>
      <c r="M208" s="120">
        <f t="shared" si="765"/>
        <v>0</v>
      </c>
      <c r="N208" s="85">
        <f t="shared" si="765"/>
        <v>140000</v>
      </c>
      <c r="O208" s="85">
        <f>O209+O223</f>
        <v>0</v>
      </c>
      <c r="P208" s="85">
        <f t="shared" si="765"/>
        <v>0</v>
      </c>
      <c r="Q208" s="85">
        <f t="shared" si="765"/>
        <v>0</v>
      </c>
      <c r="R208" s="85">
        <f t="shared" si="765"/>
        <v>0</v>
      </c>
      <c r="S208" s="86">
        <f>S209+S223</f>
        <v>0</v>
      </c>
      <c r="T208" s="245">
        <f>SUM(U208:AE208)</f>
        <v>0</v>
      </c>
      <c r="U208" s="84">
        <f>U209+U223</f>
        <v>0</v>
      </c>
      <c r="V208" s="285">
        <f t="shared" ref="V208" si="766">V209+V223</f>
        <v>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0</v>
      </c>
      <c r="AA208" s="85">
        <f>AA209+AA223</f>
        <v>0</v>
      </c>
      <c r="AB208" s="85">
        <f t="shared" ref="AB208" si="771">AB209+AB223</f>
        <v>0</v>
      </c>
      <c r="AC208" s="85">
        <f t="shared" ref="AC208" si="772">AC209+AC223</f>
        <v>0</v>
      </c>
      <c r="AD208" s="85">
        <f t="shared" ref="AD208" si="773">AD209+AD223</f>
        <v>0</v>
      </c>
      <c r="AE208" s="86">
        <f>AE209+AE223</f>
        <v>0</v>
      </c>
      <c r="AF208" s="261">
        <f>SUM(AG208:AQ208)</f>
        <v>4753000</v>
      </c>
      <c r="AG208" s="468">
        <f>AG209+AG223</f>
        <v>0</v>
      </c>
      <c r="AH208" s="469">
        <f t="shared" ref="AH208" si="774">AH209+AH223</f>
        <v>443600</v>
      </c>
      <c r="AI208" s="470">
        <f t="shared" ref="AI208" si="775">AI209+AI223</f>
        <v>0</v>
      </c>
      <c r="AJ208" s="471">
        <f t="shared" ref="AJ208" si="776">AJ209+AJ223</f>
        <v>4169400</v>
      </c>
      <c r="AK208" s="472">
        <f t="shared" ref="AK208" si="777">AK209+AK223</f>
        <v>0</v>
      </c>
      <c r="AL208" s="473">
        <f t="shared" ref="AL208" si="778">AL209+AL223</f>
        <v>140000</v>
      </c>
      <c r="AM208" s="473">
        <f>AM209+AM223</f>
        <v>0</v>
      </c>
      <c r="AN208" s="473">
        <f t="shared" ref="AN208" si="779">AN209+AN223</f>
        <v>0</v>
      </c>
      <c r="AO208" s="473">
        <f t="shared" ref="AO208" si="780">AO209+AO223</f>
        <v>0</v>
      </c>
      <c r="AP208" s="473">
        <f t="shared" ref="AP208" si="781">AP209+AP223</f>
        <v>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 x14ac:dyDescent="0.25">
      <c r="A209" s="493">
        <v>3</v>
      </c>
      <c r="B209" s="68"/>
      <c r="C209" s="90"/>
      <c r="D209" s="645" t="s">
        <v>16</v>
      </c>
      <c r="E209" s="645"/>
      <c r="F209" s="645"/>
      <c r="G209" s="646"/>
      <c r="H209" s="75">
        <f t="shared" ref="H209:H222" si="782">SUM(I209:S209)</f>
        <v>4753000</v>
      </c>
      <c r="I209" s="77">
        <f t="shared" ref="I209:S209" si="783">I210+I214+I220</f>
        <v>0</v>
      </c>
      <c r="J209" s="61">
        <f t="shared" si="783"/>
        <v>443600</v>
      </c>
      <c r="K209" s="79">
        <f t="shared" si="783"/>
        <v>0</v>
      </c>
      <c r="L209" s="301">
        <f t="shared" si="783"/>
        <v>4169400</v>
      </c>
      <c r="M209" s="95">
        <f t="shared" si="783"/>
        <v>0</v>
      </c>
      <c r="N209" s="78">
        <f t="shared" si="783"/>
        <v>140000</v>
      </c>
      <c r="O209" s="78">
        <f t="shared" si="783"/>
        <v>0</v>
      </c>
      <c r="P209" s="78">
        <f t="shared" si="783"/>
        <v>0</v>
      </c>
      <c r="Q209" s="78">
        <f t="shared" si="783"/>
        <v>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0</v>
      </c>
      <c r="U209" s="77">
        <f t="shared" ref="U209:AE209" si="785">U210+U214+U220</f>
        <v>0</v>
      </c>
      <c r="V209" s="61">
        <f t="shared" si="785"/>
        <v>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0</v>
      </c>
      <c r="AA209" s="78">
        <f t="shared" si="785"/>
        <v>0</v>
      </c>
      <c r="AB209" s="78">
        <f t="shared" si="785"/>
        <v>0</v>
      </c>
      <c r="AC209" s="78">
        <f t="shared" si="785"/>
        <v>0</v>
      </c>
      <c r="AD209" s="78">
        <f t="shared" si="785"/>
        <v>0</v>
      </c>
      <c r="AE209" s="79">
        <f t="shared" si="785"/>
        <v>0</v>
      </c>
      <c r="AF209" s="262">
        <f t="shared" si="763"/>
        <v>4753000</v>
      </c>
      <c r="AG209" s="315">
        <f t="shared" ref="AG209:AQ209" si="786">AG210+AG214+AG220</f>
        <v>0</v>
      </c>
      <c r="AH209" s="263">
        <f t="shared" si="786"/>
        <v>443600</v>
      </c>
      <c r="AI209" s="239">
        <f t="shared" si="786"/>
        <v>0</v>
      </c>
      <c r="AJ209" s="303">
        <f t="shared" si="786"/>
        <v>4169400</v>
      </c>
      <c r="AK209" s="240">
        <f t="shared" si="786"/>
        <v>0</v>
      </c>
      <c r="AL209" s="241">
        <f t="shared" si="786"/>
        <v>140000</v>
      </c>
      <c r="AM209" s="241">
        <f t="shared" si="786"/>
        <v>0</v>
      </c>
      <c r="AN209" s="241">
        <f t="shared" si="786"/>
        <v>0</v>
      </c>
      <c r="AO209" s="241">
        <f t="shared" si="786"/>
        <v>0</v>
      </c>
      <c r="AP209" s="241">
        <f t="shared" si="786"/>
        <v>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 x14ac:dyDescent="0.25">
      <c r="A210" s="577">
        <v>31</v>
      </c>
      <c r="B210" s="578"/>
      <c r="C210" s="90"/>
      <c r="D210" s="575" t="s">
        <v>0</v>
      </c>
      <c r="E210" s="575"/>
      <c r="F210" s="575"/>
      <c r="G210" s="576"/>
      <c r="H210" s="75">
        <f t="shared" si="782"/>
        <v>3937000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3937000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3937000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3937000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 x14ac:dyDescent="0.25">
      <c r="A211" s="230"/>
      <c r="B211" s="179"/>
      <c r="C211" s="179">
        <v>311</v>
      </c>
      <c r="D211" s="571" t="s">
        <v>1</v>
      </c>
      <c r="E211" s="571"/>
      <c r="F211" s="571"/>
      <c r="G211" s="572"/>
      <c r="H211" s="76">
        <f t="shared" si="782"/>
        <v>3265000</v>
      </c>
      <c r="I211" s="80"/>
      <c r="J211" s="94"/>
      <c r="K211" s="82"/>
      <c r="L211" s="302">
        <v>3265000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3265000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3265000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 x14ac:dyDescent="0.25">
      <c r="A212" s="230"/>
      <c r="B212" s="179"/>
      <c r="C212" s="179">
        <v>312</v>
      </c>
      <c r="D212" s="571" t="s">
        <v>2</v>
      </c>
      <c r="E212" s="571"/>
      <c r="F212" s="571"/>
      <c r="G212" s="572"/>
      <c r="H212" s="76">
        <f t="shared" si="782"/>
        <v>122000</v>
      </c>
      <c r="I212" s="80"/>
      <c r="J212" s="94"/>
      <c r="K212" s="82"/>
      <c r="L212" s="302">
        <v>122000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122000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122000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 x14ac:dyDescent="0.25">
      <c r="A213" s="230"/>
      <c r="B213" s="179"/>
      <c r="C213" s="179">
        <v>313</v>
      </c>
      <c r="D213" s="571" t="s">
        <v>3</v>
      </c>
      <c r="E213" s="571"/>
      <c r="F213" s="571"/>
      <c r="G213" s="572"/>
      <c r="H213" s="76">
        <f t="shared" si="782"/>
        <v>550000</v>
      </c>
      <c r="I213" s="80"/>
      <c r="J213" s="94"/>
      <c r="K213" s="82"/>
      <c r="L213" s="302">
        <v>550000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550000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550000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77">
        <v>32</v>
      </c>
      <c r="B214" s="578"/>
      <c r="C214" s="90"/>
      <c r="D214" s="575" t="s">
        <v>4</v>
      </c>
      <c r="E214" s="575"/>
      <c r="F214" s="575"/>
      <c r="G214" s="576"/>
      <c r="H214" s="75">
        <f t="shared" si="782"/>
        <v>811600</v>
      </c>
      <c r="I214" s="77">
        <f>SUM(I215:I219)</f>
        <v>0</v>
      </c>
      <c r="J214" s="61">
        <f>SUM(J215:J219)</f>
        <v>439200</v>
      </c>
      <c r="K214" s="79">
        <f t="shared" ref="K214:S214" si="804">SUM(K215:K219)</f>
        <v>0</v>
      </c>
      <c r="L214" s="301">
        <f>SUM(L215:L219)</f>
        <v>232400</v>
      </c>
      <c r="M214" s="95">
        <f t="shared" si="804"/>
        <v>0</v>
      </c>
      <c r="N214" s="78">
        <f t="shared" si="804"/>
        <v>140000</v>
      </c>
      <c r="O214" s="78">
        <f t="shared" ref="O214" si="805">SUM(O215:O219)</f>
        <v>0</v>
      </c>
      <c r="P214" s="78">
        <f t="shared" si="804"/>
        <v>0</v>
      </c>
      <c r="Q214" s="78">
        <f t="shared" si="804"/>
        <v>0</v>
      </c>
      <c r="R214" s="78">
        <f t="shared" si="804"/>
        <v>0</v>
      </c>
      <c r="S214" s="79">
        <f t="shared" si="804"/>
        <v>0</v>
      </c>
      <c r="T214" s="237">
        <f t="shared" si="784"/>
        <v>0</v>
      </c>
      <c r="U214" s="77">
        <f>SUM(U215:U219)</f>
        <v>0</v>
      </c>
      <c r="V214" s="61">
        <f>SUM(V215:V219)</f>
        <v>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0</v>
      </c>
      <c r="AA214" s="78">
        <f t="shared" ref="AA214" si="808">SUM(AA215:AA219)</f>
        <v>0</v>
      </c>
      <c r="AB214" s="78">
        <f t="shared" si="807"/>
        <v>0</v>
      </c>
      <c r="AC214" s="78">
        <f t="shared" si="807"/>
        <v>0</v>
      </c>
      <c r="AD214" s="78">
        <f t="shared" si="807"/>
        <v>0</v>
      </c>
      <c r="AE214" s="79">
        <f t="shared" si="807"/>
        <v>0</v>
      </c>
      <c r="AF214" s="262">
        <f t="shared" si="763"/>
        <v>811600</v>
      </c>
      <c r="AG214" s="315">
        <f>SUM(AG215:AG219)</f>
        <v>0</v>
      </c>
      <c r="AH214" s="263">
        <f>SUM(AH215:AH219)</f>
        <v>439200</v>
      </c>
      <c r="AI214" s="239">
        <f t="shared" ref="AI214" si="809">SUM(AI215:AI219)</f>
        <v>0</v>
      </c>
      <c r="AJ214" s="303">
        <f>SUM(AJ215:AJ219)</f>
        <v>232400</v>
      </c>
      <c r="AK214" s="240">
        <f t="shared" ref="AK214:AQ214" si="810">SUM(AK215:AK219)</f>
        <v>0</v>
      </c>
      <c r="AL214" s="241">
        <f t="shared" si="810"/>
        <v>140000</v>
      </c>
      <c r="AM214" s="241">
        <f t="shared" ref="AM214" si="811">SUM(AM215:AM219)</f>
        <v>0</v>
      </c>
      <c r="AN214" s="241">
        <f t="shared" si="810"/>
        <v>0</v>
      </c>
      <c r="AO214" s="241">
        <f t="shared" si="810"/>
        <v>0</v>
      </c>
      <c r="AP214" s="241">
        <f t="shared" si="810"/>
        <v>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 x14ac:dyDescent="0.25">
      <c r="A215" s="230"/>
      <c r="B215" s="179"/>
      <c r="C215" s="179">
        <v>321</v>
      </c>
      <c r="D215" s="571" t="s">
        <v>5</v>
      </c>
      <c r="E215" s="571"/>
      <c r="F215" s="571"/>
      <c r="G215" s="572"/>
      <c r="H215" s="76">
        <f t="shared" si="782"/>
        <v>249500</v>
      </c>
      <c r="I215" s="80"/>
      <c r="J215" s="94">
        <v>29500</v>
      </c>
      <c r="K215" s="82"/>
      <c r="L215" s="302">
        <v>220000</v>
      </c>
      <c r="M215" s="118"/>
      <c r="N215" s="81"/>
      <c r="O215" s="81"/>
      <c r="P215" s="81"/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249500</v>
      </c>
      <c r="AG215" s="29">
        <f t="shared" ref="AG215:AG219" si="812">I215+U215</f>
        <v>0</v>
      </c>
      <c r="AH215" s="92">
        <f t="shared" ref="AH215:AH219" si="813">J215+V215</f>
        <v>29500</v>
      </c>
      <c r="AI215" s="31">
        <f t="shared" ref="AI215:AI219" si="814">K215+W215</f>
        <v>0</v>
      </c>
      <c r="AJ215" s="326">
        <f t="shared" ref="AJ215:AJ219" si="815">L215+X215</f>
        <v>220000</v>
      </c>
      <c r="AK215" s="290">
        <f t="shared" ref="AK215:AK219" si="816">M215+Y215</f>
        <v>0</v>
      </c>
      <c r="AL215" s="30">
        <f t="shared" ref="AL215:AL219" si="817">N215+Z215</f>
        <v>0</v>
      </c>
      <c r="AM215" s="30">
        <f t="shared" ref="AM215:AM219" si="818">O215+AA215</f>
        <v>0</v>
      </c>
      <c r="AN215" s="30">
        <f t="shared" ref="AN215:AN219" si="819">P215+AB215</f>
        <v>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30"/>
      <c r="B216" s="179"/>
      <c r="C216" s="179">
        <v>322</v>
      </c>
      <c r="D216" s="571" t="s">
        <v>6</v>
      </c>
      <c r="E216" s="571"/>
      <c r="F216" s="571"/>
      <c r="G216" s="572"/>
      <c r="H216" s="76">
        <f t="shared" si="782"/>
        <v>325000</v>
      </c>
      <c r="I216" s="80"/>
      <c r="J216" s="94">
        <v>215000</v>
      </c>
      <c r="K216" s="82"/>
      <c r="L216" s="302"/>
      <c r="M216" s="118"/>
      <c r="N216" s="81">
        <v>110000</v>
      </c>
      <c r="O216" s="81"/>
      <c r="P216" s="81"/>
      <c r="Q216" s="81"/>
      <c r="R216" s="81"/>
      <c r="S216" s="82"/>
      <c r="T216" s="28">
        <f t="shared" si="784"/>
        <v>0</v>
      </c>
      <c r="U216" s="80"/>
      <c r="V216" s="94"/>
      <c r="W216" s="82"/>
      <c r="X216" s="302"/>
      <c r="Y216" s="118"/>
      <c r="Z216" s="81"/>
      <c r="AA216" s="81"/>
      <c r="AB216" s="81"/>
      <c r="AC216" s="81"/>
      <c r="AD216" s="81"/>
      <c r="AE216" s="82"/>
      <c r="AF216" s="109">
        <f t="shared" si="763"/>
        <v>325000</v>
      </c>
      <c r="AG216" s="29">
        <f t="shared" si="812"/>
        <v>0</v>
      </c>
      <c r="AH216" s="92">
        <f t="shared" si="813"/>
        <v>215000</v>
      </c>
      <c r="AI216" s="31">
        <f t="shared" si="814"/>
        <v>0</v>
      </c>
      <c r="AJ216" s="326">
        <f t="shared" si="815"/>
        <v>0</v>
      </c>
      <c r="AK216" s="290">
        <f t="shared" si="816"/>
        <v>0</v>
      </c>
      <c r="AL216" s="30">
        <f t="shared" si="817"/>
        <v>110000</v>
      </c>
      <c r="AM216" s="30">
        <f t="shared" si="818"/>
        <v>0</v>
      </c>
      <c r="AN216" s="30">
        <f t="shared" si="819"/>
        <v>0</v>
      </c>
      <c r="AO216" s="30">
        <f t="shared" si="820"/>
        <v>0</v>
      </c>
      <c r="AP216" s="30">
        <f t="shared" si="821"/>
        <v>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 x14ac:dyDescent="0.25">
      <c r="A217" s="230"/>
      <c r="B217" s="179"/>
      <c r="C217" s="179">
        <v>323</v>
      </c>
      <c r="D217" s="571" t="s">
        <v>7</v>
      </c>
      <c r="E217" s="571"/>
      <c r="F217" s="571"/>
      <c r="G217" s="572"/>
      <c r="H217" s="76">
        <f>SUM(I217:S217)</f>
        <v>178900</v>
      </c>
      <c r="I217" s="80"/>
      <c r="J217" s="94">
        <v>178900</v>
      </c>
      <c r="K217" s="82"/>
      <c r="L217" s="302"/>
      <c r="M217" s="118"/>
      <c r="N217" s="81"/>
      <c r="O217" s="81"/>
      <c r="P217" s="81"/>
      <c r="Q217" s="81"/>
      <c r="R217" s="81"/>
      <c r="S217" s="82"/>
      <c r="T217" s="28">
        <f>SUM(U217:AE217)</f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178900</v>
      </c>
      <c r="AG217" s="29">
        <f t="shared" si="812"/>
        <v>0</v>
      </c>
      <c r="AH217" s="92">
        <f t="shared" si="813"/>
        <v>178900</v>
      </c>
      <c r="AI217" s="31">
        <f t="shared" si="814"/>
        <v>0</v>
      </c>
      <c r="AJ217" s="326">
        <f t="shared" si="815"/>
        <v>0</v>
      </c>
      <c r="AK217" s="290">
        <f t="shared" si="816"/>
        <v>0</v>
      </c>
      <c r="AL217" s="30">
        <f t="shared" si="817"/>
        <v>0</v>
      </c>
      <c r="AM217" s="30">
        <f t="shared" si="818"/>
        <v>0</v>
      </c>
      <c r="AN217" s="30">
        <f t="shared" si="819"/>
        <v>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324</v>
      </c>
      <c r="D218" s="571" t="s">
        <v>90</v>
      </c>
      <c r="E218" s="571"/>
      <c r="F218" s="571"/>
      <c r="G218" s="572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3"/>
        <v>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329</v>
      </c>
      <c r="D219" s="571" t="s">
        <v>8</v>
      </c>
      <c r="E219" s="571"/>
      <c r="F219" s="571"/>
      <c r="G219" s="572"/>
      <c r="H219" s="76">
        <f t="shared" si="782"/>
        <v>58200</v>
      </c>
      <c r="I219" s="80"/>
      <c r="J219" s="94">
        <v>15800</v>
      </c>
      <c r="K219" s="82"/>
      <c r="L219" s="302">
        <v>12400</v>
      </c>
      <c r="M219" s="118"/>
      <c r="N219" s="81">
        <v>30000</v>
      </c>
      <c r="O219" s="81"/>
      <c r="P219" s="81"/>
      <c r="Q219" s="81"/>
      <c r="R219" s="81"/>
      <c r="S219" s="82"/>
      <c r="T219" s="28">
        <f t="shared" si="784"/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3"/>
        <v>58200</v>
      </c>
      <c r="AG219" s="29">
        <f t="shared" si="812"/>
        <v>0</v>
      </c>
      <c r="AH219" s="92">
        <f t="shared" si="813"/>
        <v>15800</v>
      </c>
      <c r="AI219" s="31">
        <f t="shared" si="814"/>
        <v>0</v>
      </c>
      <c r="AJ219" s="326">
        <f t="shared" si="815"/>
        <v>12400</v>
      </c>
      <c r="AK219" s="290">
        <f t="shared" si="816"/>
        <v>0</v>
      </c>
      <c r="AL219" s="30">
        <f t="shared" si="817"/>
        <v>30000</v>
      </c>
      <c r="AM219" s="30">
        <f t="shared" si="818"/>
        <v>0</v>
      </c>
      <c r="AN219" s="30">
        <f t="shared" si="819"/>
        <v>0</v>
      </c>
      <c r="AO219" s="30">
        <f t="shared" si="820"/>
        <v>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 x14ac:dyDescent="0.25">
      <c r="A220" s="577">
        <v>34</v>
      </c>
      <c r="B220" s="578"/>
      <c r="C220" s="90"/>
      <c r="D220" s="575" t="s">
        <v>9</v>
      </c>
      <c r="E220" s="575"/>
      <c r="F220" s="575"/>
      <c r="G220" s="576"/>
      <c r="H220" s="75">
        <f t="shared" si="782"/>
        <v>4400</v>
      </c>
      <c r="I220" s="77">
        <f>I221+I222</f>
        <v>0</v>
      </c>
      <c r="J220" s="61">
        <f>J221+J222</f>
        <v>4400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4400</v>
      </c>
      <c r="AG220" s="315">
        <f>AG221+AG222</f>
        <v>0</v>
      </c>
      <c r="AH220" s="263">
        <f>AH221+AH222</f>
        <v>4400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 x14ac:dyDescent="0.25">
      <c r="A221" s="230"/>
      <c r="B221" s="179"/>
      <c r="C221" s="179">
        <v>342</v>
      </c>
      <c r="D221" s="571" t="s">
        <v>80</v>
      </c>
      <c r="E221" s="571"/>
      <c r="F221" s="571"/>
      <c r="G221" s="572"/>
      <c r="H221" s="76">
        <f t="shared" si="782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0</v>
      </c>
      <c r="AG221" s="29">
        <f t="shared" ref="AG221:AG222" si="829">I221+U221</f>
        <v>0</v>
      </c>
      <c r="AH221" s="92">
        <f t="shared" ref="AH221:AH222" si="830">J221+V221</f>
        <v>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 x14ac:dyDescent="0.25">
      <c r="A222" s="230"/>
      <c r="B222" s="179"/>
      <c r="C222" s="179">
        <v>343</v>
      </c>
      <c r="D222" s="571" t="s">
        <v>10</v>
      </c>
      <c r="E222" s="571"/>
      <c r="F222" s="571"/>
      <c r="G222" s="572"/>
      <c r="H222" s="76">
        <f t="shared" si="782"/>
        <v>4400</v>
      </c>
      <c r="I222" s="80"/>
      <c r="J222" s="94">
        <v>4400</v>
      </c>
      <c r="K222" s="82"/>
      <c r="L222" s="302"/>
      <c r="M222" s="118"/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4400</v>
      </c>
      <c r="AG222" s="29">
        <f t="shared" si="829"/>
        <v>0</v>
      </c>
      <c r="AH222" s="92">
        <f t="shared" si="830"/>
        <v>4400</v>
      </c>
      <c r="AI222" s="31">
        <f t="shared" si="831"/>
        <v>0</v>
      </c>
      <c r="AJ222" s="326">
        <f t="shared" si="832"/>
        <v>0</v>
      </c>
      <c r="AK222" s="290">
        <f t="shared" si="833"/>
        <v>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 x14ac:dyDescent="0.25">
      <c r="A223" s="493">
        <v>4</v>
      </c>
      <c r="B223" s="66"/>
      <c r="C223" s="66"/>
      <c r="D223" s="581" t="s">
        <v>17</v>
      </c>
      <c r="E223" s="581"/>
      <c r="F223" s="581"/>
      <c r="G223" s="582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 x14ac:dyDescent="0.25">
      <c r="A224" s="577">
        <v>42</v>
      </c>
      <c r="B224" s="578"/>
      <c r="C224" s="494"/>
      <c r="D224" s="575" t="s">
        <v>45</v>
      </c>
      <c r="E224" s="575"/>
      <c r="F224" s="575"/>
      <c r="G224" s="576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 x14ac:dyDescent="0.25">
      <c r="A225" s="230"/>
      <c r="B225" s="179"/>
      <c r="C225" s="179">
        <v>426</v>
      </c>
      <c r="D225" s="571" t="s">
        <v>85</v>
      </c>
      <c r="E225" s="571"/>
      <c r="F225" s="571"/>
      <c r="G225" s="572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 x14ac:dyDescent="0.25">
      <c r="A226" s="265"/>
      <c r="B226" s="266"/>
      <c r="D226" s="268"/>
      <c r="E226" s="268"/>
      <c r="F226" s="268"/>
      <c r="G226" s="268"/>
      <c r="I226" s="599" t="s">
        <v>148</v>
      </c>
      <c r="J226" s="599"/>
      <c r="K226" s="599"/>
      <c r="L226" s="599"/>
      <c r="M226" s="599"/>
      <c r="N226" s="599"/>
      <c r="O226" s="599"/>
      <c r="P226" s="599"/>
      <c r="Q226" s="599"/>
      <c r="R226" s="599"/>
      <c r="S226" s="599"/>
      <c r="U226" s="599" t="s">
        <v>148</v>
      </c>
      <c r="V226" s="599"/>
      <c r="W226" s="599"/>
      <c r="X226" s="599"/>
      <c r="Y226" s="599"/>
      <c r="Z226" s="599"/>
      <c r="AA226" s="599"/>
      <c r="AB226" s="599"/>
      <c r="AC226" s="599"/>
      <c r="AD226" s="599"/>
      <c r="AE226" s="599"/>
      <c r="AG226" s="599" t="s">
        <v>148</v>
      </c>
      <c r="AH226" s="599"/>
      <c r="AI226" s="599"/>
      <c r="AJ226" s="599"/>
      <c r="AK226" s="599"/>
      <c r="AL226" s="599"/>
      <c r="AM226" s="599"/>
      <c r="AN226" s="599"/>
      <c r="AO226" s="599"/>
      <c r="AP226" s="599"/>
      <c r="AQ226" s="601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 x14ac:dyDescent="0.25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 x14ac:dyDescent="0.25">
      <c r="A228" s="585" t="s">
        <v>137</v>
      </c>
      <c r="B228" s="586"/>
      <c r="C228" s="586"/>
      <c r="D228" s="587" t="s">
        <v>119</v>
      </c>
      <c r="E228" s="587"/>
      <c r="F228" s="587"/>
      <c r="G228" s="588"/>
      <c r="H228" s="83">
        <f t="shared" ref="H228:H236" si="866">SUM(I228:S228)</f>
        <v>40000</v>
      </c>
      <c r="I228" s="84">
        <f>I229+I233</f>
        <v>0</v>
      </c>
      <c r="J228" s="285">
        <f>J229+J233</f>
        <v>40000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0</v>
      </c>
      <c r="N228" s="85">
        <f t="shared" si="867"/>
        <v>0</v>
      </c>
      <c r="O228" s="85">
        <f t="shared" ref="O228" si="868">O229+O233</f>
        <v>0</v>
      </c>
      <c r="P228" s="85">
        <f>P229+P233</f>
        <v>0</v>
      </c>
      <c r="Q228" s="85">
        <f t="shared" si="867"/>
        <v>0</v>
      </c>
      <c r="R228" s="85">
        <f t="shared" si="867"/>
        <v>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40000</v>
      </c>
      <c r="AG228" s="468">
        <f>AG229+AG233</f>
        <v>0</v>
      </c>
      <c r="AH228" s="469">
        <f>AH229+AH233</f>
        <v>40000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0</v>
      </c>
      <c r="AL228" s="473">
        <f t="shared" si="874"/>
        <v>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0</v>
      </c>
      <c r="AP228" s="473">
        <f t="shared" si="876"/>
        <v>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 x14ac:dyDescent="0.25">
      <c r="A229" s="436">
        <v>3</v>
      </c>
      <c r="B229" s="68"/>
      <c r="C229" s="90"/>
      <c r="D229" s="575" t="s">
        <v>16</v>
      </c>
      <c r="E229" s="575"/>
      <c r="F229" s="575"/>
      <c r="G229" s="576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 x14ac:dyDescent="0.25">
      <c r="A230" s="577">
        <v>32</v>
      </c>
      <c r="B230" s="578"/>
      <c r="C230" s="90"/>
      <c r="D230" s="575" t="s">
        <v>4</v>
      </c>
      <c r="E230" s="575"/>
      <c r="F230" s="575"/>
      <c r="G230" s="576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 x14ac:dyDescent="0.25">
      <c r="A231" s="230"/>
      <c r="B231" s="179"/>
      <c r="C231" s="179">
        <v>322</v>
      </c>
      <c r="D231" s="571" t="s">
        <v>6</v>
      </c>
      <c r="E231" s="571"/>
      <c r="F231" s="571"/>
      <c r="G231" s="572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 x14ac:dyDescent="0.25">
      <c r="A232" s="230"/>
      <c r="B232" s="179"/>
      <c r="C232" s="179">
        <v>323</v>
      </c>
      <c r="D232" s="571" t="s">
        <v>7</v>
      </c>
      <c r="E232" s="571"/>
      <c r="F232" s="571"/>
      <c r="G232" s="572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 x14ac:dyDescent="0.25">
      <c r="A233" s="436">
        <v>4</v>
      </c>
      <c r="B233" s="66"/>
      <c r="C233" s="66"/>
      <c r="D233" s="581" t="s">
        <v>17</v>
      </c>
      <c r="E233" s="581"/>
      <c r="F233" s="581"/>
      <c r="G233" s="582"/>
      <c r="H233" s="75">
        <f t="shared" si="866"/>
        <v>40000</v>
      </c>
      <c r="I233" s="77">
        <f>I234</f>
        <v>0</v>
      </c>
      <c r="J233" s="61">
        <f>J234</f>
        <v>40000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0</v>
      </c>
      <c r="N233" s="78">
        <f t="shared" si="895"/>
        <v>0</v>
      </c>
      <c r="O233" s="78">
        <f t="shared" si="895"/>
        <v>0</v>
      </c>
      <c r="P233" s="78">
        <f t="shared" si="895"/>
        <v>0</v>
      </c>
      <c r="Q233" s="78">
        <f t="shared" si="895"/>
        <v>0</v>
      </c>
      <c r="R233" s="78">
        <f t="shared" si="895"/>
        <v>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40000</v>
      </c>
      <c r="AG233" s="315">
        <f>AG234</f>
        <v>0</v>
      </c>
      <c r="AH233" s="263">
        <f>AH234</f>
        <v>40000</v>
      </c>
      <c r="AI233" s="239">
        <f t="shared" si="895"/>
        <v>0</v>
      </c>
      <c r="AJ233" s="303">
        <f t="shared" si="895"/>
        <v>0</v>
      </c>
      <c r="AK233" s="240">
        <f t="shared" si="895"/>
        <v>0</v>
      </c>
      <c r="AL233" s="241">
        <f t="shared" si="895"/>
        <v>0</v>
      </c>
      <c r="AM233" s="241">
        <f t="shared" si="895"/>
        <v>0</v>
      </c>
      <c r="AN233" s="241">
        <f t="shared" si="895"/>
        <v>0</v>
      </c>
      <c r="AO233" s="241">
        <f t="shared" si="895"/>
        <v>0</v>
      </c>
      <c r="AP233" s="241">
        <f t="shared" si="895"/>
        <v>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 x14ac:dyDescent="0.25">
      <c r="A234" s="577">
        <v>42</v>
      </c>
      <c r="B234" s="578"/>
      <c r="C234" s="437"/>
      <c r="D234" s="575" t="s">
        <v>45</v>
      </c>
      <c r="E234" s="575"/>
      <c r="F234" s="575"/>
      <c r="G234" s="576"/>
      <c r="H234" s="75">
        <f t="shared" si="866"/>
        <v>40000</v>
      </c>
      <c r="I234" s="77">
        <f>SUM(I235:I236)</f>
        <v>0</v>
      </c>
      <c r="J234" s="61">
        <f>SUM(J235:J236)</f>
        <v>40000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0</v>
      </c>
      <c r="N234" s="78">
        <f t="shared" si="896"/>
        <v>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0</v>
      </c>
      <c r="R234" s="78">
        <f t="shared" si="896"/>
        <v>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40000</v>
      </c>
      <c r="AG234" s="315">
        <f>SUM(AG235:AG236)</f>
        <v>0</v>
      </c>
      <c r="AH234" s="263">
        <f>SUM(AH235:AH236)</f>
        <v>40000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0</v>
      </c>
      <c r="AL234" s="241">
        <f t="shared" si="900"/>
        <v>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0</v>
      </c>
      <c r="AP234" s="241">
        <f t="shared" si="900"/>
        <v>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 x14ac:dyDescent="0.25">
      <c r="A235" s="231"/>
      <c r="B235" s="179"/>
      <c r="C235" s="179">
        <v>421</v>
      </c>
      <c r="D235" s="571" t="s">
        <v>71</v>
      </c>
      <c r="E235" s="571"/>
      <c r="F235" s="571"/>
      <c r="G235" s="572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 x14ac:dyDescent="0.25">
      <c r="A236" s="230"/>
      <c r="B236" s="179"/>
      <c r="C236" s="179">
        <v>422</v>
      </c>
      <c r="D236" s="571" t="s">
        <v>11</v>
      </c>
      <c r="E236" s="571"/>
      <c r="F236" s="571"/>
      <c r="G236" s="572"/>
      <c r="H236" s="76">
        <f t="shared" si="866"/>
        <v>40000</v>
      </c>
      <c r="I236" s="80"/>
      <c r="J236" s="94">
        <v>40000</v>
      </c>
      <c r="K236" s="82"/>
      <c r="L236" s="302"/>
      <c r="M236" s="118"/>
      <c r="N236" s="81"/>
      <c r="O236" s="81"/>
      <c r="P236" s="81"/>
      <c r="Q236" s="81"/>
      <c r="R236" s="81"/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40000</v>
      </c>
      <c r="AG236" s="29">
        <f t="shared" si="902"/>
        <v>0</v>
      </c>
      <c r="AH236" s="92">
        <f t="shared" si="903"/>
        <v>40000</v>
      </c>
      <c r="AI236" s="31">
        <f t="shared" si="904"/>
        <v>0</v>
      </c>
      <c r="AJ236" s="326">
        <f t="shared" si="905"/>
        <v>0</v>
      </c>
      <c r="AK236" s="290">
        <f t="shared" si="906"/>
        <v>0</v>
      </c>
      <c r="AL236" s="30">
        <f t="shared" si="907"/>
        <v>0</v>
      </c>
      <c r="AM236" s="30">
        <f t="shared" si="908"/>
        <v>0</v>
      </c>
      <c r="AN236" s="30">
        <f t="shared" si="909"/>
        <v>0</v>
      </c>
      <c r="AO236" s="30">
        <f t="shared" si="910"/>
        <v>0</v>
      </c>
      <c r="AP236" s="30">
        <f t="shared" si="911"/>
        <v>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 x14ac:dyDescent="0.25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 x14ac:dyDescent="0.25">
      <c r="A238" s="585" t="s">
        <v>138</v>
      </c>
      <c r="B238" s="586"/>
      <c r="C238" s="586"/>
      <c r="D238" s="587" t="s">
        <v>120</v>
      </c>
      <c r="E238" s="587"/>
      <c r="F238" s="587"/>
      <c r="G238" s="588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 x14ac:dyDescent="0.25">
      <c r="A239" s="436">
        <v>3</v>
      </c>
      <c r="B239" s="68"/>
      <c r="C239" s="90"/>
      <c r="D239" s="575" t="s">
        <v>16</v>
      </c>
      <c r="E239" s="575"/>
      <c r="F239" s="575"/>
      <c r="G239" s="576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 x14ac:dyDescent="0.25">
      <c r="A240" s="577">
        <v>32</v>
      </c>
      <c r="B240" s="578"/>
      <c r="C240" s="90"/>
      <c r="D240" s="575" t="s">
        <v>4</v>
      </c>
      <c r="E240" s="575"/>
      <c r="F240" s="575"/>
      <c r="G240" s="576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 x14ac:dyDescent="0.25">
      <c r="A241" s="230"/>
      <c r="B241" s="179"/>
      <c r="C241" s="179">
        <v>322</v>
      </c>
      <c r="D241" s="571" t="s">
        <v>6</v>
      </c>
      <c r="E241" s="571"/>
      <c r="F241" s="571"/>
      <c r="G241" s="571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 x14ac:dyDescent="0.25">
      <c r="A242" s="230"/>
      <c r="B242" s="179"/>
      <c r="C242" s="179">
        <v>323</v>
      </c>
      <c r="D242" s="571" t="s">
        <v>7</v>
      </c>
      <c r="E242" s="571"/>
      <c r="F242" s="571"/>
      <c r="G242" s="571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 x14ac:dyDescent="0.25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 x14ac:dyDescent="0.25">
      <c r="A244" s="589" t="s">
        <v>141</v>
      </c>
      <c r="B244" s="590"/>
      <c r="C244" s="590"/>
      <c r="D244" s="591" t="s">
        <v>142</v>
      </c>
      <c r="E244" s="591"/>
      <c r="F244" s="591"/>
      <c r="G244" s="592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 x14ac:dyDescent="0.25">
      <c r="A245" s="585" t="s">
        <v>143</v>
      </c>
      <c r="B245" s="586"/>
      <c r="C245" s="586"/>
      <c r="D245" s="587" t="s">
        <v>144</v>
      </c>
      <c r="E245" s="587"/>
      <c r="F245" s="587"/>
      <c r="G245" s="588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 x14ac:dyDescent="0.25">
      <c r="A246" s="436">
        <v>5</v>
      </c>
      <c r="B246" s="68"/>
      <c r="C246" s="68"/>
      <c r="D246" s="575" t="s">
        <v>69</v>
      </c>
      <c r="E246" s="575"/>
      <c r="F246" s="575"/>
      <c r="G246" s="576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 x14ac:dyDescent="0.25">
      <c r="A247" s="577">
        <v>54</v>
      </c>
      <c r="B247" s="578"/>
      <c r="C247" s="60"/>
      <c r="D247" s="575" t="s">
        <v>67</v>
      </c>
      <c r="E247" s="575"/>
      <c r="F247" s="575"/>
      <c r="G247" s="576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9.75" customHeight="1" x14ac:dyDescent="0.25">
      <c r="A248" s="220"/>
      <c r="B248" s="179"/>
      <c r="C248" s="179">
        <v>544</v>
      </c>
      <c r="D248" s="571" t="s">
        <v>68</v>
      </c>
      <c r="E248" s="571"/>
      <c r="F248" s="571"/>
      <c r="G248" s="572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34.5" customHeight="1" x14ac:dyDescent="0.25">
      <c r="A249" s="220"/>
      <c r="B249" s="179"/>
      <c r="C249" s="179">
        <v>545</v>
      </c>
      <c r="D249" s="571" t="s">
        <v>81</v>
      </c>
      <c r="E249" s="571"/>
      <c r="F249" s="571"/>
      <c r="G249" s="572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35.25" customHeight="1" x14ac:dyDescent="0.25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customHeight="1" x14ac:dyDescent="0.25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594"/>
      <c r="AH251" s="594"/>
      <c r="AI251" s="594"/>
      <c r="AK251" s="92"/>
      <c r="AN251" s="93" t="s">
        <v>84</v>
      </c>
      <c r="AO251" s="594"/>
      <c r="AP251" s="594"/>
      <c r="AQ251" s="594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customHeight="1" x14ac:dyDescent="0.25">
      <c r="A252" s="87"/>
      <c r="B252" s="87"/>
      <c r="C252" s="87"/>
      <c r="D252" s="219"/>
      <c r="E252" s="88"/>
      <c r="G252" s="247"/>
      <c r="H252" s="247"/>
      <c r="I252" s="593"/>
      <c r="J252" s="593"/>
      <c r="K252" s="593"/>
      <c r="L252" s="593"/>
      <c r="M252" s="92"/>
      <c r="P252" s="92"/>
      <c r="Q252" s="593"/>
      <c r="R252" s="593"/>
      <c r="S252" s="593"/>
      <c r="T252" s="247"/>
      <c r="U252" s="593"/>
      <c r="V252" s="593"/>
      <c r="W252" s="593"/>
      <c r="X252" s="593"/>
      <c r="Y252" s="92"/>
      <c r="AF252" s="247"/>
      <c r="AG252" s="595" t="s">
        <v>118</v>
      </c>
      <c r="AH252" s="595"/>
      <c r="AI252" s="595"/>
      <c r="AK252" s="92"/>
      <c r="AN252" s="92"/>
      <c r="AO252" s="595" t="s">
        <v>118</v>
      </c>
      <c r="AP252" s="595"/>
      <c r="AQ252" s="595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 x14ac:dyDescent="0.3">
      <c r="A253" s="623" t="s">
        <v>64</v>
      </c>
      <c r="B253" s="623"/>
      <c r="C253" s="623"/>
      <c r="D253" s="610"/>
      <c r="E253" s="610"/>
      <c r="F253" s="610"/>
      <c r="G253" s="611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 x14ac:dyDescent="0.3">
      <c r="A254" s="616" t="s">
        <v>65</v>
      </c>
      <c r="B254" s="616"/>
      <c r="C254" s="616"/>
      <c r="D254" s="617"/>
      <c r="E254" s="617"/>
      <c r="F254" s="617"/>
      <c r="G254" s="618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 x14ac:dyDescent="0.3">
      <c r="A255" s="111">
        <v>3</v>
      </c>
      <c r="C255" s="37"/>
      <c r="D255" s="619" t="s">
        <v>16</v>
      </c>
      <c r="E255" s="619"/>
      <c r="F255" s="619"/>
      <c r="G255" s="620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 x14ac:dyDescent="0.3">
      <c r="A256" s="621">
        <v>31</v>
      </c>
      <c r="B256" s="621"/>
      <c r="C256" s="35"/>
      <c r="D256" s="622" t="s">
        <v>0</v>
      </c>
      <c r="E256" s="622"/>
      <c r="F256" s="622"/>
      <c r="G256" s="620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604">
        <v>311</v>
      </c>
      <c r="B257" s="604"/>
      <c r="C257" s="604"/>
      <c r="D257" s="605" t="s">
        <v>1</v>
      </c>
      <c r="E257" s="605"/>
      <c r="F257" s="605"/>
      <c r="G257" s="606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 x14ac:dyDescent="0.3">
      <c r="A258" s="604">
        <v>312</v>
      </c>
      <c r="B258" s="604"/>
      <c r="C258" s="604"/>
      <c r="D258" s="605" t="s">
        <v>2</v>
      </c>
      <c r="E258" s="605"/>
      <c r="F258" s="605"/>
      <c r="G258" s="606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 x14ac:dyDescent="0.3">
      <c r="A259" s="604">
        <v>313</v>
      </c>
      <c r="B259" s="604"/>
      <c r="C259" s="604"/>
      <c r="D259" s="605" t="s">
        <v>3</v>
      </c>
      <c r="E259" s="605"/>
      <c r="F259" s="605"/>
      <c r="G259" s="606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 x14ac:dyDescent="0.3">
      <c r="A260" s="621">
        <v>32</v>
      </c>
      <c r="B260" s="621"/>
      <c r="C260" s="35"/>
      <c r="D260" s="622" t="s">
        <v>4</v>
      </c>
      <c r="E260" s="622"/>
      <c r="F260" s="622"/>
      <c r="G260" s="620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 x14ac:dyDescent="0.3">
      <c r="A261" s="604">
        <v>321</v>
      </c>
      <c r="B261" s="604"/>
      <c r="C261" s="604"/>
      <c r="D261" s="605" t="s">
        <v>5</v>
      </c>
      <c r="E261" s="605"/>
      <c r="F261" s="605"/>
      <c r="G261" s="606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 x14ac:dyDescent="0.3">
      <c r="A262" s="604">
        <v>322</v>
      </c>
      <c r="B262" s="604"/>
      <c r="C262" s="604"/>
      <c r="D262" s="605" t="s">
        <v>6</v>
      </c>
      <c r="E262" s="605"/>
      <c r="F262" s="605"/>
      <c r="G262" s="606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3">
      <c r="A263" s="604">
        <v>323</v>
      </c>
      <c r="B263" s="604"/>
      <c r="C263" s="604"/>
      <c r="D263" s="605" t="s">
        <v>7</v>
      </c>
      <c r="E263" s="605"/>
      <c r="F263" s="605"/>
      <c r="G263" s="606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3">
      <c r="A264" s="604">
        <v>329</v>
      </c>
      <c r="B264" s="604"/>
      <c r="C264" s="604"/>
      <c r="D264" s="605" t="s">
        <v>8</v>
      </c>
      <c r="E264" s="605"/>
      <c r="F264" s="605"/>
      <c r="G264" s="606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3">
      <c r="A265" s="621">
        <v>34</v>
      </c>
      <c r="B265" s="621"/>
      <c r="C265" s="35"/>
      <c r="D265" s="622" t="s">
        <v>9</v>
      </c>
      <c r="E265" s="622"/>
      <c r="F265" s="622"/>
      <c r="G265" s="620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3">
      <c r="A266" s="604">
        <v>343</v>
      </c>
      <c r="B266" s="604"/>
      <c r="C266" s="604"/>
      <c r="D266" s="605" t="s">
        <v>10</v>
      </c>
      <c r="E266" s="605"/>
      <c r="F266" s="605"/>
      <c r="G266" s="606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 x14ac:dyDescent="0.3">
      <c r="A267" s="44">
        <v>4</v>
      </c>
      <c r="B267" s="38"/>
      <c r="C267" s="38"/>
      <c r="D267" s="619" t="s">
        <v>17</v>
      </c>
      <c r="E267" s="619"/>
      <c r="F267" s="619"/>
      <c r="G267" s="620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 x14ac:dyDescent="0.3">
      <c r="A268" s="621">
        <v>42</v>
      </c>
      <c r="B268" s="621"/>
      <c r="C268" s="44"/>
      <c r="D268" s="622" t="s">
        <v>45</v>
      </c>
      <c r="E268" s="622"/>
      <c r="F268" s="622"/>
      <c r="G268" s="620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 x14ac:dyDescent="0.3">
      <c r="A269" s="604">
        <v>422</v>
      </c>
      <c r="B269" s="604"/>
      <c r="C269" s="604"/>
      <c r="D269" s="605" t="s">
        <v>11</v>
      </c>
      <c r="E269" s="605"/>
      <c r="F269" s="605"/>
      <c r="G269" s="605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 x14ac:dyDescent="0.3">
      <c r="A270" s="604">
        <v>424</v>
      </c>
      <c r="B270" s="604"/>
      <c r="C270" s="604"/>
      <c r="D270" s="605" t="s">
        <v>46</v>
      </c>
      <c r="E270" s="605"/>
      <c r="F270" s="605"/>
      <c r="G270" s="605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 x14ac:dyDescent="0.3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 x14ac:dyDescent="0.3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 x14ac:dyDescent="0.3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 x14ac:dyDescent="0.3">
      <c r="A274" s="604"/>
      <c r="B274" s="604"/>
      <c r="C274" s="604"/>
      <c r="D274" s="605"/>
      <c r="E274" s="605"/>
      <c r="F274" s="605"/>
      <c r="G274" s="606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 x14ac:dyDescent="0.3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 x14ac:dyDescent="0.3">
      <c r="A276" s="623"/>
      <c r="B276" s="623"/>
      <c r="C276" s="623"/>
      <c r="D276" s="647"/>
      <c r="E276" s="647"/>
      <c r="F276" s="647"/>
      <c r="G276" s="648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 x14ac:dyDescent="0.3">
      <c r="A277" s="616"/>
      <c r="B277" s="616"/>
      <c r="C277" s="616"/>
      <c r="D277" s="617"/>
      <c r="E277" s="617"/>
      <c r="F277" s="617"/>
      <c r="G277" s="618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 x14ac:dyDescent="0.3">
      <c r="A278" s="20">
        <v>3</v>
      </c>
      <c r="C278" s="37"/>
      <c r="D278" s="619" t="s">
        <v>16</v>
      </c>
      <c r="E278" s="619"/>
      <c r="F278" s="619"/>
      <c r="G278" s="620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 x14ac:dyDescent="0.3">
      <c r="A279" s="621">
        <v>31</v>
      </c>
      <c r="B279" s="621"/>
      <c r="C279" s="35"/>
      <c r="D279" s="622" t="s">
        <v>0</v>
      </c>
      <c r="E279" s="622"/>
      <c r="F279" s="622"/>
      <c r="G279" s="620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 x14ac:dyDescent="0.3">
      <c r="A280" s="604">
        <v>311</v>
      </c>
      <c r="B280" s="604"/>
      <c r="C280" s="604"/>
      <c r="D280" s="605" t="s">
        <v>1</v>
      </c>
      <c r="E280" s="605"/>
      <c r="F280" s="605"/>
      <c r="G280" s="605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 x14ac:dyDescent="0.3">
      <c r="A281" s="604">
        <v>312</v>
      </c>
      <c r="B281" s="604"/>
      <c r="C281" s="604"/>
      <c r="D281" s="605" t="s">
        <v>2</v>
      </c>
      <c r="E281" s="605"/>
      <c r="F281" s="605"/>
      <c r="G281" s="605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 x14ac:dyDescent="0.3">
      <c r="A282" s="604">
        <v>313</v>
      </c>
      <c r="B282" s="604"/>
      <c r="C282" s="604"/>
      <c r="D282" s="605" t="s">
        <v>3</v>
      </c>
      <c r="E282" s="605"/>
      <c r="F282" s="605"/>
      <c r="G282" s="605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 x14ac:dyDescent="0.3">
      <c r="A283" s="621">
        <v>32</v>
      </c>
      <c r="B283" s="621"/>
      <c r="C283" s="35"/>
      <c r="D283" s="622" t="s">
        <v>4</v>
      </c>
      <c r="E283" s="622"/>
      <c r="F283" s="622"/>
      <c r="G283" s="620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 x14ac:dyDescent="0.3">
      <c r="A284" s="604">
        <v>321</v>
      </c>
      <c r="B284" s="604"/>
      <c r="C284" s="604"/>
      <c r="D284" s="605" t="s">
        <v>5</v>
      </c>
      <c r="E284" s="605"/>
      <c r="F284" s="605"/>
      <c r="G284" s="605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 x14ac:dyDescent="0.3">
      <c r="A285" s="604">
        <v>322</v>
      </c>
      <c r="B285" s="604"/>
      <c r="C285" s="604"/>
      <c r="D285" s="605" t="s">
        <v>6</v>
      </c>
      <c r="E285" s="605"/>
      <c r="F285" s="605"/>
      <c r="G285" s="605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3">
      <c r="A286" s="604">
        <v>323</v>
      </c>
      <c r="B286" s="604"/>
      <c r="C286" s="604"/>
      <c r="D286" s="605" t="s">
        <v>7</v>
      </c>
      <c r="E286" s="605"/>
      <c r="F286" s="605"/>
      <c r="G286" s="605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3">
      <c r="A287" s="604">
        <v>329</v>
      </c>
      <c r="B287" s="604"/>
      <c r="C287" s="604"/>
      <c r="D287" s="605" t="s">
        <v>8</v>
      </c>
      <c r="E287" s="605"/>
      <c r="F287" s="605"/>
      <c r="G287" s="605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3">
      <c r="A288" s="621">
        <v>34</v>
      </c>
      <c r="B288" s="621"/>
      <c r="C288" s="35"/>
      <c r="D288" s="622" t="s">
        <v>9</v>
      </c>
      <c r="E288" s="622"/>
      <c r="F288" s="622"/>
      <c r="G288" s="620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3">
      <c r="A289" s="604">
        <v>343</v>
      </c>
      <c r="B289" s="604"/>
      <c r="C289" s="604"/>
      <c r="D289" s="605" t="s">
        <v>10</v>
      </c>
      <c r="E289" s="605"/>
      <c r="F289" s="605"/>
      <c r="G289" s="605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 x14ac:dyDescent="0.3">
      <c r="A290" s="20">
        <v>4</v>
      </c>
      <c r="B290" s="38"/>
      <c r="C290" s="38"/>
      <c r="D290" s="619" t="s">
        <v>17</v>
      </c>
      <c r="E290" s="619"/>
      <c r="F290" s="619"/>
      <c r="G290" s="620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 x14ac:dyDescent="0.3">
      <c r="A291" s="621">
        <v>42</v>
      </c>
      <c r="B291" s="621"/>
      <c r="C291" s="20"/>
      <c r="D291" s="622" t="s">
        <v>45</v>
      </c>
      <c r="E291" s="622"/>
      <c r="F291" s="622"/>
      <c r="G291" s="620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 x14ac:dyDescent="0.3">
      <c r="A292" s="604">
        <v>422</v>
      </c>
      <c r="B292" s="604"/>
      <c r="C292" s="604"/>
      <c r="D292" s="605" t="s">
        <v>11</v>
      </c>
      <c r="E292" s="605"/>
      <c r="F292" s="605"/>
      <c r="G292" s="605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 x14ac:dyDescent="0.3">
      <c r="A293" s="604">
        <v>424</v>
      </c>
      <c r="B293" s="604"/>
      <c r="C293" s="604"/>
      <c r="D293" s="605" t="s">
        <v>46</v>
      </c>
      <c r="E293" s="605"/>
      <c r="F293" s="605"/>
      <c r="G293" s="605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 x14ac:dyDescent="0.3">
      <c r="P294" s="213"/>
      <c r="Q294" s="213"/>
      <c r="R294" s="213"/>
      <c r="S294" s="213"/>
    </row>
    <row r="295" spans="1:136" ht="0" hidden="1" customHeight="1" x14ac:dyDescent="0.3">
      <c r="P295" s="213"/>
      <c r="Q295" s="213"/>
      <c r="R295" s="213"/>
      <c r="S295" s="213"/>
    </row>
    <row r="296" spans="1:136" ht="0" hidden="1" customHeight="1" x14ac:dyDescent="0.3">
      <c r="P296" s="213"/>
      <c r="Q296" s="213"/>
      <c r="R296" s="213"/>
      <c r="S296" s="213"/>
    </row>
    <row r="297" spans="1:136" ht="0" hidden="1" customHeight="1" x14ac:dyDescent="0.3">
      <c r="P297" s="213"/>
      <c r="Q297" s="213"/>
      <c r="R297" s="213"/>
      <c r="S297" s="213"/>
    </row>
    <row r="298" spans="1:136" ht="0" hidden="1" customHeight="1" x14ac:dyDescent="0.3">
      <c r="P298" s="213"/>
      <c r="Q298" s="213"/>
      <c r="R298" s="213"/>
      <c r="S298" s="213"/>
    </row>
    <row r="299" spans="1:136" ht="0" hidden="1" customHeight="1" x14ac:dyDescent="0.3">
      <c r="P299" s="213"/>
      <c r="Q299" s="213"/>
      <c r="R299" s="213"/>
      <c r="S299" s="213"/>
    </row>
    <row r="300" spans="1:136" ht="0" hidden="1" customHeight="1" x14ac:dyDescent="0.3">
      <c r="P300" s="213"/>
      <c r="Q300" s="213"/>
      <c r="R300" s="213"/>
      <c r="S300" s="213"/>
    </row>
    <row r="301" spans="1:136" ht="0" hidden="1" customHeight="1" x14ac:dyDescent="0.3">
      <c r="P301" s="213"/>
      <c r="Q301" s="213"/>
      <c r="R301" s="213"/>
      <c r="S301" s="213"/>
    </row>
    <row r="302" spans="1:136" ht="0" hidden="1" customHeight="1" x14ac:dyDescent="0.3">
      <c r="P302" s="213"/>
      <c r="Q302" s="213"/>
      <c r="R302" s="213"/>
      <c r="S302" s="213"/>
    </row>
    <row r="303" spans="1:136" ht="0" hidden="1" customHeight="1" x14ac:dyDescent="0.3">
      <c r="P303" s="213"/>
      <c r="Q303" s="213"/>
      <c r="R303" s="213"/>
      <c r="S303" s="213"/>
    </row>
    <row r="304" spans="1:136" ht="0" hidden="1" customHeight="1" x14ac:dyDescent="0.3">
      <c r="P304" s="213"/>
      <c r="Q304" s="213"/>
      <c r="R304" s="213"/>
      <c r="S304" s="213"/>
    </row>
    <row r="305" spans="1:44" ht="0" hidden="1" customHeight="1" x14ac:dyDescent="0.3">
      <c r="P305" s="213"/>
      <c r="Q305" s="213"/>
      <c r="R305" s="213"/>
      <c r="S305" s="213"/>
    </row>
    <row r="306" spans="1:44" ht="0" hidden="1" customHeight="1" x14ac:dyDescent="0.3">
      <c r="P306" s="213"/>
      <c r="Q306" s="213"/>
      <c r="R306" s="213"/>
      <c r="S306" s="213"/>
    </row>
    <row r="307" spans="1:44" ht="0" hidden="1" customHeight="1" x14ac:dyDescent="0.3">
      <c r="P307" s="213"/>
      <c r="Q307" s="213"/>
      <c r="R307" s="213"/>
      <c r="S307" s="213"/>
    </row>
    <row r="308" spans="1:44" ht="0" hidden="1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3"/>
    <row r="332" spans="1:44" ht="0" hidden="1" customHeight="1" x14ac:dyDescent="0.3"/>
  </sheetData>
  <sheetProtection password="8306" sheet="1" objects="1" scenarios="1" formatCells="0" formatColumns="0" formatRows="0"/>
  <mergeCells count="399"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Renata Makaj Kefelja</cp:lastModifiedBy>
  <cp:lastPrinted>2019-05-13T12:00:45Z</cp:lastPrinted>
  <dcterms:created xsi:type="dcterms:W3CDTF">2015-09-21T13:15:47Z</dcterms:created>
  <dcterms:modified xsi:type="dcterms:W3CDTF">2019-05-21T10:19:28Z</dcterms:modified>
</cp:coreProperties>
</file>